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5"/>
  </bookViews>
  <sheets>
    <sheet name="Balance sheet" sheetId="1" r:id="rId1"/>
    <sheet name="Cash Flow" sheetId="2" r:id="rId2"/>
    <sheet name="Payment" sheetId="3" r:id="rId3"/>
    <sheet name="Notes" sheetId="4" r:id="rId4"/>
    <sheet name="NAV" sheetId="5" r:id="rId5"/>
    <sheet name="Manufacturing" sheetId="6" r:id="rId6"/>
  </sheets>
  <definedNames>
    <definedName name="_xlnm.Print_Area" localSheetId="0">'Balance sheet'!$B$3:$F$50</definedName>
    <definedName name="_xlnm.Print_Area" localSheetId="1">'Cash Flow'!$B$4:$F$41</definedName>
    <definedName name="_xlnm.Print_Area" localSheetId="5">'Manufacturing'!$B$4:$D$30</definedName>
    <definedName name="_xlnm.Print_Area" localSheetId="2">'Payment'!$B$1:$D$37</definedName>
  </definedNames>
  <calcPr fullCalcOnLoad="1"/>
</workbook>
</file>

<file path=xl/sharedStrings.xml><?xml version="1.0" encoding="utf-8"?>
<sst xmlns="http://schemas.openxmlformats.org/spreadsheetml/2006/main" count="199" uniqueCount="167">
  <si>
    <t>RENWICK, JAJNESWAR &amp; CO. (BD) LTD.</t>
  </si>
  <si>
    <t>Dear Shareholders,</t>
  </si>
  <si>
    <r>
      <t xml:space="preserve">                                              </t>
    </r>
    <r>
      <rPr>
        <sz val="9"/>
        <rFont val="Times New Roman"/>
        <family val="1"/>
      </rPr>
      <t>(Figure-Lac)</t>
    </r>
  </si>
  <si>
    <t>Particulars</t>
  </si>
  <si>
    <t>Growth (%)</t>
  </si>
  <si>
    <t>Fixed Assets (W.D.V)</t>
  </si>
  <si>
    <t>Long-Term Investment, Loan &amp; Advance</t>
  </si>
  <si>
    <t>-</t>
  </si>
  <si>
    <t>long-Term prepayment &amp; deferred Cost</t>
  </si>
  <si>
    <t>Total</t>
  </si>
  <si>
    <t>Current Asset</t>
  </si>
  <si>
    <t>Long-Term Liabilities</t>
  </si>
  <si>
    <t>Retained Earning</t>
  </si>
  <si>
    <t>Total Shareholder Equity</t>
  </si>
  <si>
    <t>Profit &amp; Loss Account (Un-audited)</t>
  </si>
  <si>
    <t>Turnover &amp; Other Income</t>
  </si>
  <si>
    <t>Cost &amp; Expenses:</t>
  </si>
  <si>
    <t>Cost of Goods Sold</t>
  </si>
  <si>
    <t>Administrative Expenses</t>
  </si>
  <si>
    <t>Selling &amp; Distribution Expenses</t>
  </si>
  <si>
    <t>Interest  Expenses</t>
  </si>
  <si>
    <t>Total:</t>
  </si>
  <si>
    <t>Operating Profit(loss)</t>
  </si>
  <si>
    <t>Less :WPP &amp; WF</t>
  </si>
  <si>
    <t>Net Profit before Income Tax</t>
  </si>
  <si>
    <t>Less: Provision for Income Tax</t>
  </si>
  <si>
    <t>Cash-Flow Statement (Un-audited)</t>
  </si>
  <si>
    <r>
      <t xml:space="preserve">                  </t>
    </r>
    <r>
      <rPr>
        <sz val="9"/>
        <rFont val="Times New Roman"/>
        <family val="1"/>
      </rPr>
      <t>(Figure-Lac)</t>
    </r>
  </si>
  <si>
    <t>Cash Flow from Operating Activities:</t>
  </si>
  <si>
    <t>Collection from turnover &amp; other income</t>
  </si>
  <si>
    <t>Payment for Cost &amp; Expenses</t>
  </si>
  <si>
    <t>Income Tax Paid or Deduction</t>
  </si>
  <si>
    <t>Cash Flow from Investing  Activities:</t>
  </si>
  <si>
    <t>Acquisition of Fixed Assets</t>
  </si>
  <si>
    <t>Acquisition of Long-Term  Assets</t>
  </si>
  <si>
    <t>Sale proceed of Long-Term  Assets</t>
  </si>
  <si>
    <t>Cash Flow from Financing  Activities:</t>
  </si>
  <si>
    <t>Income of Sale at per/Premium</t>
  </si>
  <si>
    <t>Loan Received</t>
  </si>
  <si>
    <t>Loan Repaid</t>
  </si>
  <si>
    <t>Dividend Paid</t>
  </si>
  <si>
    <t>Net Cash Inflow for the preoid</t>
  </si>
  <si>
    <t>Opening Cash &amp; Bank Balance</t>
  </si>
  <si>
    <t>Closing Cash &amp; Bank Balance</t>
  </si>
  <si>
    <t>Share Capital(Tk.)</t>
  </si>
  <si>
    <t>Retained Earning(Tk.)</t>
  </si>
  <si>
    <t>A.</t>
  </si>
  <si>
    <t xml:space="preserve">Current Liabilities </t>
  </si>
  <si>
    <t xml:space="preserve">Dividend  </t>
  </si>
  <si>
    <t>Liabilities For Goods</t>
  </si>
  <si>
    <t>Liabilities for Expenses</t>
  </si>
  <si>
    <t>Liabilities for other finance</t>
  </si>
  <si>
    <t xml:space="preserve">Provision for Leave pay &amp; Gratuity </t>
  </si>
  <si>
    <t>BSFIC Current Account</t>
  </si>
  <si>
    <t>Inter Project &amp; Other</t>
  </si>
  <si>
    <t xml:space="preserve">Provision for Income Tax </t>
  </si>
  <si>
    <t>B.</t>
  </si>
  <si>
    <t>Turn over &amp; other income :</t>
  </si>
  <si>
    <t>Collection  From Sugar Mills</t>
  </si>
  <si>
    <t>Other Income</t>
  </si>
  <si>
    <t>C.</t>
  </si>
  <si>
    <t>Payment  for Cost &amp; Expenses  :</t>
  </si>
  <si>
    <t>Salary &amp; Wages</t>
  </si>
  <si>
    <t>Direct Materials</t>
  </si>
  <si>
    <t>Utility Bill</t>
  </si>
  <si>
    <t>Vat &amp; Tax</t>
  </si>
  <si>
    <t>Suppliers  Bill &amp; others</t>
  </si>
  <si>
    <t>D</t>
  </si>
  <si>
    <t>Opening Bank Balance</t>
  </si>
  <si>
    <t>Opening Cash</t>
  </si>
  <si>
    <t>E.</t>
  </si>
  <si>
    <t>Closing Bank Balance</t>
  </si>
  <si>
    <t>Closing Cash</t>
  </si>
  <si>
    <t>F.</t>
  </si>
  <si>
    <t>Interest :</t>
  </si>
  <si>
    <r>
      <t xml:space="preserve">Other ADP Loan     16900000  </t>
    </r>
    <r>
      <rPr>
        <sz val="12"/>
        <rFont val="Verdana"/>
        <family val="2"/>
      </rPr>
      <t>×</t>
    </r>
    <r>
      <rPr>
        <sz val="12"/>
        <rFont val="Times New Roman"/>
        <family val="1"/>
      </rPr>
      <t xml:space="preserve">  5%                  =</t>
    </r>
  </si>
  <si>
    <r>
      <t xml:space="preserve">                                  5023620  </t>
    </r>
    <r>
      <rPr>
        <sz val="12"/>
        <rFont val="Verdana"/>
        <family val="2"/>
      </rPr>
      <t>×</t>
    </r>
    <r>
      <rPr>
        <sz val="12"/>
        <rFont val="Times New Roman"/>
        <family val="1"/>
      </rPr>
      <t xml:space="preserve">  6%                  =</t>
    </r>
  </si>
  <si>
    <t>For 12 Month</t>
  </si>
  <si>
    <t>G.</t>
  </si>
  <si>
    <t>Repairs &amp; Maintains</t>
  </si>
  <si>
    <t>Fuel &amp; Power</t>
  </si>
  <si>
    <t>Insurance Premium</t>
  </si>
  <si>
    <t>Other Payment</t>
  </si>
  <si>
    <t>H.</t>
  </si>
  <si>
    <t>Welfare expenses</t>
  </si>
  <si>
    <t>Printing &amp; Stationeries</t>
  </si>
  <si>
    <t>Traveling  &amp; Conveyance</t>
  </si>
  <si>
    <t>Entertainment charges</t>
  </si>
  <si>
    <t>Rent, Rates &amp; Taxes</t>
  </si>
  <si>
    <t>Professional &amp; Legal Expenses</t>
  </si>
  <si>
    <t>Bank Charge</t>
  </si>
  <si>
    <t>Postage &amp; Telephone</t>
  </si>
  <si>
    <t>Advertisement &amp; Publicity</t>
  </si>
  <si>
    <t>Head Office Overhead charges</t>
  </si>
  <si>
    <t>Books &amp; Periodicals</t>
  </si>
  <si>
    <t>Board Meeting &amp; A.G.M</t>
  </si>
  <si>
    <t>KUSHTIA</t>
  </si>
  <si>
    <t xml:space="preserve">                                                                                                                                      </t>
  </si>
  <si>
    <t xml:space="preserve"> Lac</t>
  </si>
  <si>
    <t>Managing Director</t>
  </si>
  <si>
    <t>(Figure -Lac)</t>
  </si>
  <si>
    <r>
      <t xml:space="preserve">                                                                                             </t>
    </r>
  </si>
  <si>
    <t xml:space="preserve">  (Figure-Taka)</t>
  </si>
  <si>
    <t xml:space="preserve"> KUSHTIA</t>
  </si>
  <si>
    <t>Earning Per Share(Share – 2000000)</t>
  </si>
  <si>
    <t>Net Profit/(Loss)</t>
  </si>
  <si>
    <t xml:space="preserve">                                     </t>
  </si>
  <si>
    <t>Depreciation</t>
  </si>
  <si>
    <t>Application of Fund :-</t>
  </si>
  <si>
    <t>Assets:</t>
  </si>
  <si>
    <t>Total Fixed Assets</t>
  </si>
  <si>
    <t>Total Assets</t>
  </si>
  <si>
    <t>Source of Fund :-</t>
  </si>
  <si>
    <t xml:space="preserve">Share Capital </t>
  </si>
  <si>
    <t xml:space="preserve">Reserve Fund </t>
  </si>
  <si>
    <t>Current Liabilities</t>
  </si>
  <si>
    <t>Cost of goods sold as on 30/09/15</t>
  </si>
  <si>
    <t>audited financial statement for the period from</t>
  </si>
  <si>
    <t>1st July 2015 to 30th september 2015 for your kind information</t>
  </si>
  <si>
    <r>
      <t xml:space="preserve">          </t>
    </r>
    <r>
      <rPr>
        <u val="single"/>
        <sz val="14"/>
        <rFont val="Times New Roman"/>
        <family val="1"/>
      </rPr>
      <t>Balance Sheet (un-audited) as at 30th september-2015      (Figure-Lac)</t>
    </r>
  </si>
  <si>
    <t>30th september-15</t>
  </si>
  <si>
    <t>July,15 to september,15</t>
  </si>
  <si>
    <t>July,14 to september,14</t>
  </si>
  <si>
    <t>as on 1st Quarter ended 30 september-15</t>
  </si>
  <si>
    <t>Statement of Changes in Equity (Un-audited) to 30th september- 2015</t>
  </si>
  <si>
    <t>At 1st July 2015</t>
  </si>
  <si>
    <t>Net Profit(loss)-1st july-15 to 
30th september-15</t>
  </si>
  <si>
    <r>
      <t>At 1st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July 14 to 30 September 2014 </t>
    </r>
  </si>
  <si>
    <r>
      <t xml:space="preserve">ADP Loan                 4691000.00  </t>
    </r>
    <r>
      <rPr>
        <sz val="12"/>
        <rFont val="Verdana"/>
        <family val="2"/>
      </rPr>
      <t>×</t>
    </r>
    <r>
      <rPr>
        <sz val="12"/>
        <rFont val="Times New Roman"/>
        <family val="1"/>
      </rPr>
      <t xml:space="preserve">  5%                  =           </t>
    </r>
  </si>
  <si>
    <t>For 3 Month</t>
  </si>
  <si>
    <t>Shareholder Fund :-</t>
  </si>
  <si>
    <t>Liabilities For Supply</t>
  </si>
  <si>
    <t>Administrative Expenses as on 30/09/15</t>
  </si>
  <si>
    <t xml:space="preserve">                      We are pleased to furnish the 1st quarter un-adited financial statement for the period from .</t>
  </si>
  <si>
    <t>30th June-2015</t>
  </si>
  <si>
    <t xml:space="preserve">                                             For the 1st Quarter ended 30th september- 2015                   </t>
  </si>
  <si>
    <t>(Figure-Lac)</t>
  </si>
  <si>
    <t>Gen..Manager(Fin.)  Com.Secretary      Managing Director          Director                          Chairman</t>
  </si>
  <si>
    <t xml:space="preserve">  Director</t>
  </si>
  <si>
    <t>Chairman</t>
  </si>
  <si>
    <t xml:space="preserve"> 1st Quarter ended
30th  September-15</t>
  </si>
  <si>
    <t>1st Quarter ended 
30th September-14</t>
  </si>
  <si>
    <r>
      <t>Notes to the financial position and 1</t>
    </r>
    <r>
      <rPr>
        <b/>
        <u val="single"/>
        <vertAlign val="superscript"/>
        <sz val="14"/>
        <rFont val="Times New Roman"/>
        <family val="1"/>
      </rPr>
      <t>st</t>
    </r>
    <r>
      <rPr>
        <b/>
        <u val="single"/>
        <sz val="14"/>
        <rFont val="Times New Roman"/>
        <family val="1"/>
      </rPr>
      <t xml:space="preserve"> Quarter Financial Statement)</t>
    </r>
  </si>
  <si>
    <r>
      <t xml:space="preserve">      </t>
    </r>
    <r>
      <rPr>
        <u val="single"/>
        <sz val="11"/>
        <rFont val="Times New Roman"/>
        <family val="1"/>
      </rPr>
      <t>General Manager (Fin.)</t>
    </r>
    <r>
      <rPr>
        <sz val="11"/>
        <rFont val="Times New Roman"/>
        <family val="1"/>
      </rPr>
      <t xml:space="preserve"> </t>
    </r>
  </si>
  <si>
    <t xml:space="preserve">                                  RENWICK, JAJNESWAR &amp; CO. (BD) LTD.</t>
  </si>
  <si>
    <r>
      <t>1.</t>
    </r>
    <r>
      <rPr>
        <b/>
        <sz val="7"/>
        <rFont val="Times New Roman"/>
        <family val="1"/>
      </rPr>
      <t xml:space="preserve">      </t>
    </r>
    <r>
      <rPr>
        <b/>
        <u val="single"/>
        <sz val="11"/>
        <rFont val="Times New Roman"/>
        <family val="1"/>
      </rPr>
      <t>Selected explanatory notes :</t>
    </r>
  </si>
  <si>
    <r>
      <t>Presentation of financial statements and basis of accounting</t>
    </r>
    <r>
      <rPr>
        <b/>
        <sz val="11"/>
        <rFont val="Times New Roman"/>
        <family val="1"/>
      </rPr>
      <t>:</t>
    </r>
  </si>
  <si>
    <t>The financial statements have been prepared in accordance with generally accepted accounting principles under “Historical Cost convention” and after compliance with Bangladesh Financial Reporting Standards (BFRS) &amp; Bangladesh  Accounting  Standards (BASs) adopted by the Institute of Chartered Accountants of Bangladesh (ICAB) , the Companies Act 1994, The Bangladesh Securities and Exchange Rules 1987 and other applicable Laws and Regulations.</t>
  </si>
  <si>
    <t>3. Depreciation :</t>
  </si>
  <si>
    <t>Fixed assets have been depreciated on Straight Line Method on original cost of fixed assets.</t>
  </si>
  <si>
    <r>
      <t>3. Valuation of Inventories</t>
    </r>
    <r>
      <rPr>
        <b/>
        <sz val="12"/>
        <rFont val="Times New Roman"/>
        <family val="1"/>
      </rPr>
      <t xml:space="preserve"> :</t>
    </r>
  </si>
  <si>
    <t>Inventories comprise of  raw material , semi - finished goods, finished goods, store and spares Agency Back crushers spares, crushers spares lying with Agents. They are valued at the lower of cost and Net Realizable Value (NVR).</t>
  </si>
  <si>
    <r>
      <t>These financial statements have been prepared as per accounting policies as adopted in the preparation of financial statements. This interim financial report for period ended 30</t>
    </r>
    <r>
      <rPr>
        <vertAlign val="superscript"/>
        <sz val="11"/>
        <rFont val="Times New Roman"/>
        <family val="1"/>
      </rPr>
      <t>th</t>
    </r>
    <r>
      <rPr>
        <sz val="11"/>
        <rFont val="Times New Roman"/>
        <family val="1"/>
      </rPr>
      <t xml:space="preserve"> September 2015. Includes only those selected explanatory notes as were deemed appropriate for better understanding of (un-audited) financial statements.</t>
    </r>
  </si>
  <si>
    <t xml:space="preserve">Fixed Assets as on 30.06.2015                               46,700,010.00                   </t>
  </si>
  <si>
    <t>Less - Deprecation (for the reported period)             3, 00,000.00</t>
  </si>
  <si>
    <t xml:space="preserve">Balance (W.D.V) As on 30.09.2015                       46,400,010.00                                        </t>
  </si>
  <si>
    <t>Workings and Schedule:</t>
  </si>
  <si>
    <t xml:space="preserve"> Net assets Valu (NAV) and Net Operating Cash Flow per Share</t>
  </si>
  <si>
    <t>Net Assets Value Per Share</t>
  </si>
  <si>
    <t>Net Operating Cash Flow Per Share</t>
  </si>
  <si>
    <t>Earning Per Share</t>
  </si>
  <si>
    <t>General Manager (Finance)</t>
  </si>
  <si>
    <t>1st July 2014 to 30th June 2015</t>
  </si>
  <si>
    <t>1st July 2015 to 30th September-2015</t>
  </si>
  <si>
    <r>
      <t xml:space="preserve"> </t>
    </r>
    <r>
      <rPr>
        <sz val="14"/>
        <rFont val="Times New Roman"/>
        <family val="1"/>
      </rPr>
      <t>RENWICK, JAJNESWAR &amp; CO. (BD) LTD. KUSHTIA</t>
    </r>
  </si>
  <si>
    <t>1st July 2014 to 30th September-2014</t>
  </si>
  <si>
    <t xml:space="preserve">            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</si>
</sst>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k&quot;#,##0_);\(&quot;Tk&quot;#,##0\)"/>
    <numFmt numFmtId="165" formatCode="&quot;Tk&quot;#,##0_);[Red]\(&quot;Tk&quot;#,##0\)"/>
    <numFmt numFmtId="166" formatCode="&quot;Tk&quot;#,##0.00_);\(&quot;Tk&quot;#,##0.00\)"/>
    <numFmt numFmtId="167" formatCode="&quot;Tk&quot;#,##0.00_);[Red]\(&quot;Tk&quot;#,##0.00\)"/>
    <numFmt numFmtId="168" formatCode="_(&quot;Tk&quot;* #,##0_);_(&quot;Tk&quot;* \(#,##0\);_(&quot;Tk&quot;* &quot;-&quot;_);_(@_)"/>
    <numFmt numFmtId="169" formatCode="_(&quot;Tk&quot;* #,##0.00_);_(&quot;Tk&quot;* \(#,##0.00\);_(&quot;Tk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;[Red]#,##0.00"/>
    <numFmt numFmtId="175" formatCode="0.0"/>
  </numFmts>
  <fonts count="3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2"/>
      <name val="Verdana"/>
      <family val="2"/>
    </font>
    <font>
      <u val="single"/>
      <sz val="11"/>
      <name val="Times New Roman"/>
      <family val="1"/>
    </font>
    <font>
      <b/>
      <sz val="10"/>
      <name val="Arial"/>
      <family val="0"/>
    </font>
    <font>
      <u val="single"/>
      <sz val="10"/>
      <name val="Arial"/>
      <family val="0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vertAlign val="superscript"/>
      <sz val="14"/>
      <name val="Times New Roman"/>
      <family val="1"/>
    </font>
    <font>
      <b/>
      <sz val="7"/>
      <name val="Times New Roman"/>
      <family val="1"/>
    </font>
    <font>
      <b/>
      <u val="single"/>
      <sz val="11"/>
      <name val="Times New Roman"/>
      <family val="1"/>
    </font>
    <font>
      <vertAlign val="superscript"/>
      <sz val="11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39" fontId="11" fillId="0" borderId="1" xfId="0" applyNumberFormat="1" applyFont="1" applyBorder="1" applyAlignment="1">
      <alignment horizontal="center" vertical="center" wrapText="1"/>
    </xf>
    <xf numFmtId="39" fontId="16" fillId="0" borderId="1" xfId="0" applyNumberFormat="1" applyFont="1" applyBorder="1" applyAlignment="1">
      <alignment horizontal="center" vertical="center" wrapText="1"/>
    </xf>
    <xf numFmtId="39" fontId="11" fillId="0" borderId="1" xfId="0" applyNumberFormat="1" applyFont="1" applyBorder="1" applyAlignment="1">
      <alignment horizontal="center" vertical="top" wrapText="1"/>
    </xf>
    <xf numFmtId="39" fontId="16" fillId="0" borderId="1" xfId="0" applyNumberFormat="1" applyFont="1" applyBorder="1" applyAlignment="1">
      <alignment horizontal="center" vertical="top" wrapText="1"/>
    </xf>
    <xf numFmtId="39" fontId="2" fillId="0" borderId="1" xfId="0" applyNumberFormat="1" applyFont="1" applyBorder="1" applyAlignment="1">
      <alignment horizontal="center" vertical="top" wrapText="1"/>
    </xf>
    <xf numFmtId="39" fontId="8" fillId="0" borderId="1" xfId="0" applyNumberFormat="1" applyFont="1" applyBorder="1" applyAlignment="1">
      <alignment horizontal="center" vertical="top" wrapText="1"/>
    </xf>
    <xf numFmtId="39" fontId="0" fillId="0" borderId="1" xfId="0" applyNumberFormat="1" applyFont="1" applyBorder="1" applyAlignment="1">
      <alignment horizontal="center"/>
    </xf>
    <xf numFmtId="39" fontId="2" fillId="0" borderId="1" xfId="0" applyNumberFormat="1" applyFont="1" applyBorder="1" applyAlignment="1">
      <alignment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174" fontId="8" fillId="0" borderId="1" xfId="0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39" fontId="8" fillId="0" borderId="1" xfId="0" applyNumberFormat="1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9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39" fontId="18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" vertical="justify" wrapText="1"/>
    </xf>
    <xf numFmtId="0" fontId="1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26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4" fontId="2" fillId="0" borderId="0" xfId="0" applyNumberFormat="1" applyFont="1" applyAlignment="1">
      <alignment horizontal="justify"/>
    </xf>
    <xf numFmtId="0" fontId="22" fillId="0" borderId="0" xfId="0" applyFont="1" applyAlignment="1">
      <alignment/>
    </xf>
    <xf numFmtId="0" fontId="30" fillId="0" borderId="0" xfId="0" applyFont="1" applyAlignment="1">
      <alignment horizontal="justify"/>
    </xf>
    <xf numFmtId="0" fontId="0" fillId="0" borderId="0" xfId="0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2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47</xdr:row>
      <xdr:rowOff>0</xdr:rowOff>
    </xdr:from>
    <xdr:to>
      <xdr:col>1</xdr:col>
      <xdr:colOff>485775</xdr:colOff>
      <xdr:row>49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9467850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48</xdr:row>
      <xdr:rowOff>0</xdr:rowOff>
    </xdr:from>
    <xdr:to>
      <xdr:col>2</xdr:col>
      <xdr:colOff>685800</xdr:colOff>
      <xdr:row>49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962977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47</xdr:row>
      <xdr:rowOff>57150</xdr:rowOff>
    </xdr:from>
    <xdr:to>
      <xdr:col>4</xdr:col>
      <xdr:colOff>495300</xdr:colOff>
      <xdr:row>48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95250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48</xdr:row>
      <xdr:rowOff>0</xdr:rowOff>
    </xdr:from>
    <xdr:to>
      <xdr:col>3</xdr:col>
      <xdr:colOff>723900</xdr:colOff>
      <xdr:row>49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71950" y="9629775"/>
          <a:ext cx="5429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552450</xdr:colOff>
      <xdr:row>39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163050"/>
          <a:ext cx="552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57150</xdr:rowOff>
    </xdr:from>
    <xdr:to>
      <xdr:col>2</xdr:col>
      <xdr:colOff>457200</xdr:colOff>
      <xdr:row>39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9220200"/>
          <a:ext cx="4572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39</xdr:row>
      <xdr:rowOff>0</xdr:rowOff>
    </xdr:from>
    <xdr:to>
      <xdr:col>3</xdr:col>
      <xdr:colOff>800100</xdr:colOff>
      <xdr:row>40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0" y="9363075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39</xdr:row>
      <xdr:rowOff>0</xdr:rowOff>
    </xdr:from>
    <xdr:to>
      <xdr:col>4</xdr:col>
      <xdr:colOff>342900</xdr:colOff>
      <xdr:row>40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9363075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1</xdr:col>
      <xdr:colOff>885825</xdr:colOff>
      <xdr:row>10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78130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9</xdr:row>
      <xdr:rowOff>0</xdr:rowOff>
    </xdr:from>
    <xdr:to>
      <xdr:col>0</xdr:col>
      <xdr:colOff>1009650</xdr:colOff>
      <xdr:row>11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7813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27</xdr:row>
      <xdr:rowOff>123825</xdr:rowOff>
    </xdr:from>
    <xdr:to>
      <xdr:col>2</xdr:col>
      <xdr:colOff>476250</xdr:colOff>
      <xdr:row>28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7667625"/>
          <a:ext cx="704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27</xdr:row>
      <xdr:rowOff>0</xdr:rowOff>
    </xdr:from>
    <xdr:to>
      <xdr:col>3</xdr:col>
      <xdr:colOff>809625</xdr:colOff>
      <xdr:row>29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754380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3:L51"/>
  <sheetViews>
    <sheetView showGridLines="0" workbookViewId="0" topLeftCell="A34">
      <selection activeCell="C57" sqref="C57"/>
    </sheetView>
  </sheetViews>
  <sheetFormatPr defaultColWidth="9.140625" defaultRowHeight="12.75"/>
  <cols>
    <col min="1" max="1" width="9.140625" style="6" customWidth="1"/>
    <col min="2" max="2" width="33.8515625" style="6" customWidth="1"/>
    <col min="3" max="3" width="16.8515625" style="6" customWidth="1"/>
    <col min="4" max="4" width="15.28125" style="6" customWidth="1"/>
    <col min="5" max="5" width="15.57421875" style="6" customWidth="1"/>
    <col min="6" max="6" width="14.28125" style="6" customWidth="1"/>
    <col min="7" max="16384" width="9.140625" style="6" customWidth="1"/>
  </cols>
  <sheetData>
    <row r="3" spans="2:6" ht="20.25">
      <c r="B3" s="80" t="s">
        <v>0</v>
      </c>
      <c r="C3" s="80"/>
      <c r="D3" s="80"/>
      <c r="E3" s="80"/>
      <c r="F3" s="80"/>
    </row>
    <row r="4" spans="2:6" ht="18.75">
      <c r="B4" s="83" t="s">
        <v>103</v>
      </c>
      <c r="C4" s="83"/>
      <c r="D4" s="83"/>
      <c r="E4" s="83"/>
      <c r="F4" s="83"/>
    </row>
    <row r="5" ht="18.75">
      <c r="B5" s="2"/>
    </row>
    <row r="6" ht="15.75">
      <c r="B6" s="3" t="s">
        <v>1</v>
      </c>
    </row>
    <row r="7" ht="2.25" customHeight="1">
      <c r="B7" s="3"/>
    </row>
    <row r="8" spans="2:4" ht="15.75">
      <c r="B8" s="28" t="s">
        <v>133</v>
      </c>
      <c r="D8" s="6" t="s">
        <v>117</v>
      </c>
    </row>
    <row r="9" ht="15.75">
      <c r="B9" s="3" t="s">
        <v>118</v>
      </c>
    </row>
    <row r="10" spans="2:12" ht="18.75">
      <c r="B10" s="3" t="s">
        <v>119</v>
      </c>
      <c r="F10" s="55"/>
      <c r="G10" s="55"/>
      <c r="L10" s="2" t="s">
        <v>2</v>
      </c>
    </row>
    <row r="11" spans="2:7" ht="31.5">
      <c r="B11" s="84" t="s">
        <v>3</v>
      </c>
      <c r="C11" s="84"/>
      <c r="D11" s="7" t="s">
        <v>120</v>
      </c>
      <c r="E11" s="7" t="s">
        <v>134</v>
      </c>
      <c r="F11" s="51" t="s">
        <v>4</v>
      </c>
      <c r="G11" s="55"/>
    </row>
    <row r="12" spans="2:7" ht="15.75">
      <c r="B12" s="78" t="s">
        <v>108</v>
      </c>
      <c r="C12" s="79"/>
      <c r="D12" s="7"/>
      <c r="E12" s="7"/>
      <c r="F12" s="51"/>
      <c r="G12" s="55"/>
    </row>
    <row r="13" spans="2:7" ht="15.75">
      <c r="B13" s="48" t="s">
        <v>109</v>
      </c>
      <c r="C13" s="47"/>
      <c r="D13" s="7"/>
      <c r="E13" s="7"/>
      <c r="F13" s="51"/>
      <c r="G13" s="55"/>
    </row>
    <row r="14" spans="2:7" ht="15">
      <c r="B14" s="74" t="s">
        <v>5</v>
      </c>
      <c r="C14" s="74"/>
      <c r="D14" s="34">
        <v>464</v>
      </c>
      <c r="E14" s="34">
        <v>467</v>
      </c>
      <c r="F14" s="52">
        <f>(D14-E14)/E14*100</f>
        <v>-0.6423982869379015</v>
      </c>
      <c r="G14" s="55"/>
    </row>
    <row r="15" spans="2:7" ht="15">
      <c r="B15" s="74" t="s">
        <v>6</v>
      </c>
      <c r="C15" s="74"/>
      <c r="D15" s="34" t="s">
        <v>7</v>
      </c>
      <c r="E15" s="34" t="s">
        <v>7</v>
      </c>
      <c r="F15" s="52"/>
      <c r="G15" s="55"/>
    </row>
    <row r="16" spans="2:7" ht="15">
      <c r="B16" s="74" t="s">
        <v>8</v>
      </c>
      <c r="C16" s="74"/>
      <c r="D16" s="34" t="s">
        <v>7</v>
      </c>
      <c r="E16" s="34" t="s">
        <v>7</v>
      </c>
      <c r="F16" s="52"/>
      <c r="G16" s="55"/>
    </row>
    <row r="17" spans="2:7" s="9" customFormat="1" ht="12.75" customHeight="1">
      <c r="B17" s="75" t="s">
        <v>110</v>
      </c>
      <c r="C17" s="75"/>
      <c r="D17" s="35">
        <f>SUM(D14:D16)</f>
        <v>464</v>
      </c>
      <c r="E17" s="35">
        <f>SUM(E14:E16)</f>
        <v>467</v>
      </c>
      <c r="F17" s="50">
        <f aca="true" t="shared" si="0" ref="F17:F28">(D17-E17)/E17*100</f>
        <v>-0.6423982869379015</v>
      </c>
      <c r="G17" s="56"/>
    </row>
    <row r="18" spans="2:7" ht="18" customHeight="1">
      <c r="B18" s="74" t="s">
        <v>10</v>
      </c>
      <c r="C18" s="74"/>
      <c r="D18" s="34">
        <v>4298</v>
      </c>
      <c r="E18" s="34">
        <v>4257.75</v>
      </c>
      <c r="F18" s="52">
        <f t="shared" si="0"/>
        <v>0.9453349773941636</v>
      </c>
      <c r="G18" s="55"/>
    </row>
    <row r="19" spans="2:7" ht="18" customHeight="1">
      <c r="B19" s="76" t="s">
        <v>111</v>
      </c>
      <c r="C19" s="77"/>
      <c r="D19" s="35">
        <f>D17+D18</f>
        <v>4762</v>
      </c>
      <c r="E19" s="35">
        <f>E17+E18</f>
        <v>4724.75</v>
      </c>
      <c r="F19" s="52"/>
      <c r="G19" s="55"/>
    </row>
    <row r="20" spans="2:7" ht="18" customHeight="1">
      <c r="B20" s="78" t="s">
        <v>112</v>
      </c>
      <c r="C20" s="79"/>
      <c r="D20" s="35"/>
      <c r="E20" s="35"/>
      <c r="F20" s="52"/>
      <c r="G20" s="55"/>
    </row>
    <row r="21" spans="2:7" ht="15">
      <c r="B21" s="74" t="s">
        <v>130</v>
      </c>
      <c r="C21" s="74"/>
      <c r="D21" s="34"/>
      <c r="E21" s="34"/>
      <c r="F21" s="52" t="e">
        <f t="shared" si="0"/>
        <v>#DIV/0!</v>
      </c>
      <c r="G21" s="55"/>
    </row>
    <row r="22" spans="2:7" ht="15">
      <c r="B22" s="74" t="s">
        <v>113</v>
      </c>
      <c r="C22" s="74"/>
      <c r="D22" s="34">
        <v>200</v>
      </c>
      <c r="E22" s="34">
        <v>200</v>
      </c>
      <c r="F22" s="52">
        <f t="shared" si="0"/>
        <v>0</v>
      </c>
      <c r="G22" s="55"/>
    </row>
    <row r="23" spans="2:7" s="9" customFormat="1" ht="15">
      <c r="B23" s="74" t="s">
        <v>12</v>
      </c>
      <c r="C23" s="74"/>
      <c r="D23" s="34">
        <v>-806.81</v>
      </c>
      <c r="E23" s="34">
        <v>-814.91</v>
      </c>
      <c r="F23" s="50">
        <f t="shared" si="0"/>
        <v>-0.9939747947626146</v>
      </c>
      <c r="G23" s="56"/>
    </row>
    <row r="24" spans="2:7" s="9" customFormat="1" ht="14.25">
      <c r="B24" s="75" t="s">
        <v>13</v>
      </c>
      <c r="C24" s="75"/>
      <c r="D24" s="35">
        <f>D22+D23</f>
        <v>-606.81</v>
      </c>
      <c r="E24" s="35">
        <f>E22+E23</f>
        <v>-614.91</v>
      </c>
      <c r="F24" s="50"/>
      <c r="G24" s="56"/>
    </row>
    <row r="25" spans="2:7" ht="15">
      <c r="B25" s="74" t="s">
        <v>114</v>
      </c>
      <c r="C25" s="74"/>
      <c r="D25" s="34">
        <v>1008.61</v>
      </c>
      <c r="E25" s="34">
        <v>1008.61</v>
      </c>
      <c r="F25" s="52">
        <f t="shared" si="0"/>
        <v>0</v>
      </c>
      <c r="G25" s="55"/>
    </row>
    <row r="26" spans="2:7" ht="15">
      <c r="B26" s="74" t="s">
        <v>11</v>
      </c>
      <c r="C26" s="74"/>
      <c r="D26" s="34">
        <v>690.66</v>
      </c>
      <c r="E26" s="34">
        <v>690.66</v>
      </c>
      <c r="F26" s="52"/>
      <c r="G26" s="55"/>
    </row>
    <row r="27" spans="2:7" ht="15">
      <c r="B27" s="74" t="s">
        <v>115</v>
      </c>
      <c r="C27" s="74"/>
      <c r="D27" s="34">
        <v>3669.54</v>
      </c>
      <c r="E27" s="34">
        <v>3640.39</v>
      </c>
      <c r="F27" s="52">
        <f t="shared" si="0"/>
        <v>0.8007383824260613</v>
      </c>
      <c r="G27" s="55"/>
    </row>
    <row r="28" spans="2:7" s="9" customFormat="1" ht="14.25">
      <c r="B28" s="81" t="s">
        <v>9</v>
      </c>
      <c r="C28" s="82"/>
      <c r="D28" s="35">
        <f>D24+D25+D26+D27</f>
        <v>4762</v>
      </c>
      <c r="E28" s="35">
        <f>E24+E25+E26+E27</f>
        <v>4724.75</v>
      </c>
      <c r="F28" s="50">
        <f t="shared" si="0"/>
        <v>0.7884015027250119</v>
      </c>
      <c r="G28" s="56"/>
    </row>
    <row r="29" spans="2:7" ht="6" customHeight="1">
      <c r="B29" s="1"/>
      <c r="F29" s="55"/>
      <c r="G29" s="55"/>
    </row>
    <row r="30" spans="2:6" ht="20.25">
      <c r="B30" s="80" t="s">
        <v>14</v>
      </c>
      <c r="C30" s="80"/>
      <c r="D30" s="80"/>
      <c r="E30" s="80"/>
      <c r="F30" s="80"/>
    </row>
    <row r="31" ht="15.75">
      <c r="B31" s="3" t="s">
        <v>135</v>
      </c>
    </row>
    <row r="32" spans="2:4" ht="15.75">
      <c r="B32" s="3"/>
      <c r="D32" s="6" t="s">
        <v>136</v>
      </c>
    </row>
    <row r="33" spans="2:4" ht="30">
      <c r="B33" s="30" t="s">
        <v>3</v>
      </c>
      <c r="C33" s="30" t="s">
        <v>121</v>
      </c>
      <c r="D33" s="30" t="s">
        <v>122</v>
      </c>
    </row>
    <row r="34" spans="2:4" ht="21" customHeight="1">
      <c r="B34" s="31" t="s">
        <v>15</v>
      </c>
      <c r="C34" s="36">
        <v>240.1</v>
      </c>
      <c r="D34" s="36">
        <v>259.16</v>
      </c>
    </row>
    <row r="35" spans="2:4" ht="15">
      <c r="B35" s="32" t="s">
        <v>16</v>
      </c>
      <c r="C35" s="36"/>
      <c r="D35" s="36"/>
    </row>
    <row r="36" spans="2:4" ht="15">
      <c r="B36" s="31" t="s">
        <v>17</v>
      </c>
      <c r="C36" s="36">
        <v>206.17</v>
      </c>
      <c r="D36" s="36">
        <v>224.41</v>
      </c>
    </row>
    <row r="37" spans="2:4" ht="15">
      <c r="B37" s="31" t="s">
        <v>18</v>
      </c>
      <c r="C37" s="36">
        <v>16.2</v>
      </c>
      <c r="D37" s="36">
        <v>15.55</v>
      </c>
    </row>
    <row r="38" spans="2:4" ht="15">
      <c r="B38" s="31" t="s">
        <v>19</v>
      </c>
      <c r="C38" s="36">
        <v>1.16</v>
      </c>
      <c r="D38" s="36">
        <v>1.45</v>
      </c>
    </row>
    <row r="39" spans="2:4" ht="15">
      <c r="B39" s="31" t="s">
        <v>107</v>
      </c>
      <c r="C39" s="36">
        <v>3</v>
      </c>
      <c r="D39" s="36">
        <v>3</v>
      </c>
    </row>
    <row r="40" spans="2:4" ht="15">
      <c r="B40" s="31" t="s">
        <v>20</v>
      </c>
      <c r="C40" s="36">
        <v>3.45</v>
      </c>
      <c r="D40" s="36">
        <v>3.45</v>
      </c>
    </row>
    <row r="41" spans="2:4" s="49" customFormat="1" ht="14.25">
      <c r="B41" s="32" t="s">
        <v>21</v>
      </c>
      <c r="C41" s="37">
        <f>SUM(C36:C40)</f>
        <v>229.97999999999996</v>
      </c>
      <c r="D41" s="37">
        <f>SUM(D36:D40)</f>
        <v>247.85999999999999</v>
      </c>
    </row>
    <row r="42" spans="2:4" ht="15">
      <c r="B42" s="31" t="s">
        <v>22</v>
      </c>
      <c r="C42" s="36">
        <f>C34-C41</f>
        <v>10.120000000000033</v>
      </c>
      <c r="D42" s="36">
        <f>D34-D41</f>
        <v>11.30000000000004</v>
      </c>
    </row>
    <row r="43" spans="2:4" ht="15">
      <c r="B43" s="31" t="s">
        <v>23</v>
      </c>
      <c r="C43" s="36"/>
      <c r="D43" s="36"/>
    </row>
    <row r="44" spans="2:4" ht="15">
      <c r="B44" s="31" t="s">
        <v>24</v>
      </c>
      <c r="C44" s="36">
        <f>C42-C43</f>
        <v>10.120000000000033</v>
      </c>
      <c r="D44" s="36">
        <f>D42-D43</f>
        <v>11.30000000000004</v>
      </c>
    </row>
    <row r="45" spans="2:4" ht="15">
      <c r="B45" s="31" t="s">
        <v>25</v>
      </c>
      <c r="C45" s="36">
        <v>2.02</v>
      </c>
      <c r="D45" s="36">
        <v>3.1</v>
      </c>
    </row>
    <row r="46" spans="2:4" ht="15">
      <c r="B46" s="31" t="s">
        <v>105</v>
      </c>
      <c r="C46" s="36">
        <f>C44-C45</f>
        <v>8.100000000000033</v>
      </c>
      <c r="D46" s="36">
        <f>D44-D45</f>
        <v>8.20000000000004</v>
      </c>
    </row>
    <row r="47" spans="2:4" ht="12.75" customHeight="1">
      <c r="B47" s="31" t="s">
        <v>104</v>
      </c>
      <c r="C47" s="36">
        <v>0.4</v>
      </c>
      <c r="D47" s="36">
        <f>D46/2000000*100000</f>
        <v>0.41000000000000203</v>
      </c>
    </row>
    <row r="48" ht="12.75">
      <c r="B48" s="4"/>
    </row>
    <row r="49" spans="2:3" ht="12.75">
      <c r="B49" s="4"/>
      <c r="C49" s="6" t="s">
        <v>166</v>
      </c>
    </row>
    <row r="50" spans="2:6" s="49" customFormat="1" ht="15">
      <c r="B50" s="10" t="s">
        <v>137</v>
      </c>
      <c r="C50" s="6"/>
      <c r="D50" s="6" t="s">
        <v>138</v>
      </c>
      <c r="E50" s="6" t="s">
        <v>139</v>
      </c>
      <c r="F50" s="29"/>
    </row>
    <row r="51" ht="20.25">
      <c r="B51" s="1"/>
    </row>
  </sheetData>
  <mergeCells count="20">
    <mergeCell ref="B30:F30"/>
    <mergeCell ref="B28:C28"/>
    <mergeCell ref="B27:C27"/>
    <mergeCell ref="B3:F3"/>
    <mergeCell ref="B4:F4"/>
    <mergeCell ref="B14:C14"/>
    <mergeCell ref="B15:C15"/>
    <mergeCell ref="B11:C11"/>
    <mergeCell ref="B12:C12"/>
    <mergeCell ref="B25:C25"/>
    <mergeCell ref="B26:C26"/>
    <mergeCell ref="B23:C23"/>
    <mergeCell ref="B24:C24"/>
    <mergeCell ref="B16:C16"/>
    <mergeCell ref="B21:C21"/>
    <mergeCell ref="B22:C22"/>
    <mergeCell ref="B17:C17"/>
    <mergeCell ref="B18:C18"/>
    <mergeCell ref="B19:C19"/>
    <mergeCell ref="B20:C20"/>
  </mergeCells>
  <printOptions/>
  <pageMargins left="0.74" right="0.25" top="0.42" bottom="0.27" header="0.32" footer="0.1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4:L41"/>
  <sheetViews>
    <sheetView showGridLines="0" workbookViewId="0" topLeftCell="A25">
      <selection activeCell="E46" sqref="E46"/>
    </sheetView>
  </sheetViews>
  <sheetFormatPr defaultColWidth="9.140625" defaultRowHeight="12.75"/>
  <cols>
    <col min="1" max="1" width="9.140625" style="6" customWidth="1"/>
    <col min="2" max="2" width="34.140625" style="6" customWidth="1"/>
    <col min="3" max="3" width="15.7109375" style="6" customWidth="1"/>
    <col min="4" max="4" width="15.8515625" style="6" customWidth="1"/>
    <col min="5" max="5" width="19.7109375" style="6" customWidth="1"/>
    <col min="6" max="6" width="17.28125" style="6" customWidth="1"/>
    <col min="7" max="16384" width="9.140625" style="6" customWidth="1"/>
  </cols>
  <sheetData>
    <row r="4" spans="2:6" ht="20.25">
      <c r="B4" s="80" t="s">
        <v>26</v>
      </c>
      <c r="C4" s="80"/>
      <c r="D4" s="80"/>
      <c r="E4" s="80"/>
      <c r="F4" s="80"/>
    </row>
    <row r="5" spans="2:6" ht="18.75">
      <c r="B5" s="85" t="s">
        <v>123</v>
      </c>
      <c r="C5" s="85"/>
      <c r="D5" s="85"/>
      <c r="E5" s="85"/>
      <c r="F5" s="85"/>
    </row>
    <row r="6" spans="6:12" ht="16.5" customHeight="1">
      <c r="F6" s="6" t="s">
        <v>100</v>
      </c>
      <c r="L6" s="3" t="s">
        <v>27</v>
      </c>
    </row>
    <row r="7" spans="2:6" s="24" customFormat="1" ht="47.25">
      <c r="B7" s="89" t="s">
        <v>3</v>
      </c>
      <c r="C7" s="90"/>
      <c r="D7" s="79"/>
      <c r="E7" s="25" t="s">
        <v>140</v>
      </c>
      <c r="F7" s="8" t="s">
        <v>141</v>
      </c>
    </row>
    <row r="8" spans="2:6" ht="19.5" customHeight="1">
      <c r="B8" s="87" t="s">
        <v>28</v>
      </c>
      <c r="C8" s="87"/>
      <c r="D8" s="87"/>
      <c r="E8" s="38"/>
      <c r="F8" s="38"/>
    </row>
    <row r="9" spans="2:6" ht="19.5" customHeight="1">
      <c r="B9" s="86" t="s">
        <v>29</v>
      </c>
      <c r="C9" s="86"/>
      <c r="D9" s="86"/>
      <c r="E9" s="38">
        <v>532.41</v>
      </c>
      <c r="F9" s="38">
        <v>529.97</v>
      </c>
    </row>
    <row r="10" spans="2:6" ht="19.5" customHeight="1">
      <c r="B10" s="86" t="s">
        <v>30</v>
      </c>
      <c r="C10" s="86"/>
      <c r="D10" s="86"/>
      <c r="E10" s="38">
        <v>541.15</v>
      </c>
      <c r="F10" s="38">
        <v>538.71</v>
      </c>
    </row>
    <row r="11" spans="2:6" ht="19.5" customHeight="1">
      <c r="B11" s="86" t="s">
        <v>31</v>
      </c>
      <c r="C11" s="86"/>
      <c r="D11" s="86"/>
      <c r="E11" s="38"/>
      <c r="F11" s="38"/>
    </row>
    <row r="12" spans="2:6" s="9" customFormat="1" ht="15.75">
      <c r="B12" s="88" t="s">
        <v>9</v>
      </c>
      <c r="C12" s="88"/>
      <c r="D12" s="88"/>
      <c r="E12" s="39">
        <f>E9-E10+E11</f>
        <v>-8.740000000000009</v>
      </c>
      <c r="F12" s="39">
        <f>F9-F10+F11</f>
        <v>-8.740000000000009</v>
      </c>
    </row>
    <row r="13" spans="2:6" ht="15.75" customHeight="1">
      <c r="B13" s="87" t="s">
        <v>32</v>
      </c>
      <c r="C13" s="87"/>
      <c r="D13" s="87"/>
      <c r="E13" s="38"/>
      <c r="F13" s="38"/>
    </row>
    <row r="14" spans="2:6" ht="19.5" customHeight="1">
      <c r="B14" s="86" t="s">
        <v>33</v>
      </c>
      <c r="C14" s="86"/>
      <c r="D14" s="86"/>
      <c r="E14" s="38" t="s">
        <v>7</v>
      </c>
      <c r="F14" s="38"/>
    </row>
    <row r="15" spans="2:6" ht="19.5" customHeight="1">
      <c r="B15" s="86" t="s">
        <v>34</v>
      </c>
      <c r="C15" s="86"/>
      <c r="D15" s="86"/>
      <c r="E15" s="38"/>
      <c r="F15" s="38"/>
    </row>
    <row r="16" spans="2:6" ht="19.5" customHeight="1">
      <c r="B16" s="86" t="s">
        <v>35</v>
      </c>
      <c r="C16" s="86"/>
      <c r="D16" s="86"/>
      <c r="E16" s="39"/>
      <c r="F16" s="39"/>
    </row>
    <row r="17" spans="2:6" ht="21.75" customHeight="1">
      <c r="B17" s="88" t="s">
        <v>9</v>
      </c>
      <c r="C17" s="88"/>
      <c r="D17" s="88"/>
      <c r="E17" s="40"/>
      <c r="F17" s="40"/>
    </row>
    <row r="18" spans="2:6" ht="21.75" customHeight="1">
      <c r="B18" s="87" t="s">
        <v>36</v>
      </c>
      <c r="C18" s="87"/>
      <c r="D18" s="87"/>
      <c r="E18" s="39"/>
      <c r="F18" s="39"/>
    </row>
    <row r="19" spans="2:6" ht="19.5" customHeight="1">
      <c r="B19" s="86" t="s">
        <v>37</v>
      </c>
      <c r="C19" s="86"/>
      <c r="D19" s="86"/>
      <c r="E19" s="38" t="s">
        <v>7</v>
      </c>
      <c r="F19" s="38"/>
    </row>
    <row r="20" spans="2:6" ht="19.5" customHeight="1">
      <c r="B20" s="86" t="s">
        <v>38</v>
      </c>
      <c r="C20" s="86"/>
      <c r="D20" s="86"/>
      <c r="E20" s="38" t="s">
        <v>7</v>
      </c>
      <c r="F20" s="38"/>
    </row>
    <row r="21" spans="2:6" ht="19.5" customHeight="1">
      <c r="B21" s="86" t="s">
        <v>39</v>
      </c>
      <c r="C21" s="86"/>
      <c r="D21" s="86"/>
      <c r="E21" s="38" t="s">
        <v>7</v>
      </c>
      <c r="F21" s="38"/>
    </row>
    <row r="22" spans="2:6" ht="19.5" customHeight="1">
      <c r="B22" s="86" t="s">
        <v>40</v>
      </c>
      <c r="C22" s="86"/>
      <c r="D22" s="86"/>
      <c r="E22" s="38" t="s">
        <v>7</v>
      </c>
      <c r="F22" s="38"/>
    </row>
    <row r="23" spans="2:6" ht="21.75" customHeight="1">
      <c r="B23" s="88" t="s">
        <v>9</v>
      </c>
      <c r="C23" s="88"/>
      <c r="D23" s="88"/>
      <c r="E23" s="38">
        <f>SUM(E19:E22)</f>
        <v>0</v>
      </c>
      <c r="F23" s="38">
        <f>SUM(F19:F22)</f>
        <v>0</v>
      </c>
    </row>
    <row r="24" spans="2:6" ht="19.5" customHeight="1">
      <c r="B24" s="86" t="s">
        <v>41</v>
      </c>
      <c r="C24" s="86"/>
      <c r="D24" s="86"/>
      <c r="E24" s="38">
        <v>-8.74</v>
      </c>
      <c r="F24" s="38">
        <v>-8.74</v>
      </c>
    </row>
    <row r="25" spans="2:6" ht="19.5" customHeight="1">
      <c r="B25" s="86" t="s">
        <v>42</v>
      </c>
      <c r="C25" s="86"/>
      <c r="D25" s="86"/>
      <c r="E25" s="38">
        <v>39.83</v>
      </c>
      <c r="F25" s="38">
        <v>38.5</v>
      </c>
    </row>
    <row r="26" spans="2:6" ht="19.5" customHeight="1">
      <c r="B26" s="86" t="s">
        <v>43</v>
      </c>
      <c r="C26" s="86"/>
      <c r="D26" s="86"/>
      <c r="E26" s="38">
        <f>SUM(E24:E25)</f>
        <v>31.089999999999996</v>
      </c>
      <c r="F26" s="38">
        <f>SUM(F24:F25)</f>
        <v>29.759999999999998</v>
      </c>
    </row>
    <row r="27" spans="2:4" ht="6" customHeight="1">
      <c r="B27" s="26"/>
      <c r="C27" s="27"/>
      <c r="D27" s="27"/>
    </row>
    <row r="28" spans="2:6" ht="18.75">
      <c r="B28" s="85" t="s">
        <v>124</v>
      </c>
      <c r="C28" s="85"/>
      <c r="D28" s="85"/>
      <c r="E28" s="85"/>
      <c r="F28" s="85"/>
    </row>
    <row r="29" ht="9" customHeight="1">
      <c r="B29" s="5"/>
    </row>
    <row r="30" spans="2:5" ht="18.75">
      <c r="B30" s="5" t="s">
        <v>101</v>
      </c>
      <c r="E30" s="6" t="s">
        <v>102</v>
      </c>
    </row>
    <row r="31" spans="2:5" ht="12.75" customHeight="1">
      <c r="B31" s="84" t="s">
        <v>3</v>
      </c>
      <c r="C31" s="84" t="s">
        <v>44</v>
      </c>
      <c r="D31" s="84" t="s">
        <v>45</v>
      </c>
      <c r="E31" s="84" t="s">
        <v>9</v>
      </c>
    </row>
    <row r="32" spans="2:5" ht="20.25" customHeight="1">
      <c r="B32" s="84"/>
      <c r="C32" s="84"/>
      <c r="D32" s="84"/>
      <c r="E32" s="84"/>
    </row>
    <row r="33" spans="2:5" s="11" customFormat="1" ht="19.5" customHeight="1">
      <c r="B33" s="14" t="s">
        <v>125</v>
      </c>
      <c r="C33" s="41">
        <v>20000000</v>
      </c>
      <c r="D33" s="41">
        <v>-81491168.34</v>
      </c>
      <c r="E33" s="41">
        <v>-61491168.34</v>
      </c>
    </row>
    <row r="34" spans="2:5" s="11" customFormat="1" ht="31.5">
      <c r="B34" s="14" t="s">
        <v>126</v>
      </c>
      <c r="C34" s="41"/>
      <c r="D34" s="41">
        <v>810000</v>
      </c>
      <c r="E34" s="41">
        <v>810000</v>
      </c>
    </row>
    <row r="35" spans="2:5" s="11" customFormat="1" ht="19.5" customHeight="1">
      <c r="B35" s="23" t="s">
        <v>127</v>
      </c>
      <c r="C35" s="41">
        <v>20000000</v>
      </c>
      <c r="D35" s="41">
        <v>-80681168.34</v>
      </c>
      <c r="E35" s="41">
        <v>-60681168.34</v>
      </c>
    </row>
    <row r="36" spans="2:6" s="11" customFormat="1" ht="19.5" customHeight="1">
      <c r="B36" s="4"/>
      <c r="C36" s="6"/>
      <c r="D36" s="6"/>
      <c r="E36" s="6"/>
      <c r="F36" s="6"/>
    </row>
    <row r="37" s="11" customFormat="1" ht="19.5" customHeight="1"/>
    <row r="38" ht="15.75">
      <c r="B38" s="3"/>
    </row>
    <row r="39" ht="15.75">
      <c r="B39" s="3"/>
    </row>
    <row r="40" ht="15.75">
      <c r="B40" s="3"/>
    </row>
    <row r="41" spans="2:6" s="49" customFormat="1" ht="15">
      <c r="B41" s="10" t="s">
        <v>137</v>
      </c>
      <c r="C41" s="6"/>
      <c r="D41" s="6" t="s">
        <v>138</v>
      </c>
      <c r="E41" s="6" t="s">
        <v>139</v>
      </c>
      <c r="F41" s="29"/>
    </row>
  </sheetData>
  <mergeCells count="27">
    <mergeCell ref="B7:D7"/>
    <mergeCell ref="B10:D10"/>
    <mergeCell ref="E31:E32"/>
    <mergeCell ref="B31:B32"/>
    <mergeCell ref="C31:C32"/>
    <mergeCell ref="B25:D25"/>
    <mergeCell ref="B26:D26"/>
    <mergeCell ref="B23:D23"/>
    <mergeCell ref="D31:D32"/>
    <mergeCell ref="B17:D17"/>
    <mergeCell ref="B4:F4"/>
    <mergeCell ref="B5:F5"/>
    <mergeCell ref="B15:D15"/>
    <mergeCell ref="B16:D16"/>
    <mergeCell ref="B11:D11"/>
    <mergeCell ref="B13:D13"/>
    <mergeCell ref="B12:D12"/>
    <mergeCell ref="B14:D14"/>
    <mergeCell ref="B8:D8"/>
    <mergeCell ref="B9:D9"/>
    <mergeCell ref="B28:F28"/>
    <mergeCell ref="B22:D22"/>
    <mergeCell ref="B24:D24"/>
    <mergeCell ref="B18:D18"/>
    <mergeCell ref="B19:D19"/>
    <mergeCell ref="B20:D20"/>
    <mergeCell ref="B21:D21"/>
  </mergeCells>
  <printOptions/>
  <pageMargins left="0.52" right="0.22" top="0.4" bottom="0.57" header="0.3" footer="0.32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B1:D51"/>
  <sheetViews>
    <sheetView showGridLines="0" workbookViewId="0" topLeftCell="A28">
      <selection activeCell="F9" sqref="F9"/>
    </sheetView>
  </sheetViews>
  <sheetFormatPr defaultColWidth="9.140625" defaultRowHeight="12.75"/>
  <cols>
    <col min="1" max="1" width="16.421875" style="11" customWidth="1"/>
    <col min="2" max="2" width="6.57421875" style="11" customWidth="1"/>
    <col min="3" max="3" width="50.8515625" style="11" customWidth="1"/>
    <col min="4" max="4" width="21.140625" style="11" customWidth="1"/>
    <col min="5" max="16384" width="16.421875" style="11" customWidth="1"/>
  </cols>
  <sheetData>
    <row r="1" spans="2:4" ht="20.25">
      <c r="B1" s="94" t="s">
        <v>0</v>
      </c>
      <c r="C1" s="94"/>
      <c r="D1" s="94"/>
    </row>
    <row r="2" spans="2:4" ht="18.75">
      <c r="B2" s="93" t="s">
        <v>96</v>
      </c>
      <c r="C2" s="93"/>
      <c r="D2" s="93"/>
    </row>
    <row r="3" spans="2:4" ht="15.75">
      <c r="B3" s="16" t="s">
        <v>97</v>
      </c>
      <c r="C3" s="66" t="s">
        <v>156</v>
      </c>
      <c r="D3" s="17" t="s">
        <v>98</v>
      </c>
    </row>
    <row r="4" spans="2:4" ht="15.75">
      <c r="B4" s="18" t="s">
        <v>46</v>
      </c>
      <c r="C4" s="95" t="s">
        <v>47</v>
      </c>
      <c r="D4" s="95"/>
    </row>
    <row r="5" spans="2:4" ht="21.75" customHeight="1">
      <c r="B5" s="13">
        <v>1</v>
      </c>
      <c r="C5" s="14" t="s">
        <v>48</v>
      </c>
      <c r="D5" s="42">
        <v>18.73</v>
      </c>
    </row>
    <row r="6" spans="2:4" ht="21.75" customHeight="1">
      <c r="B6" s="13">
        <v>2</v>
      </c>
      <c r="C6" s="14" t="s">
        <v>49</v>
      </c>
      <c r="D6" s="42">
        <v>210.9</v>
      </c>
    </row>
    <row r="7" spans="2:4" ht="21.75" customHeight="1">
      <c r="B7" s="13">
        <v>3</v>
      </c>
      <c r="C7" s="14" t="s">
        <v>50</v>
      </c>
      <c r="D7" s="42">
        <v>80.2</v>
      </c>
    </row>
    <row r="8" spans="2:4" ht="21.75" customHeight="1">
      <c r="B8" s="13">
        <v>4</v>
      </c>
      <c r="C8" s="14" t="s">
        <v>51</v>
      </c>
      <c r="D8" s="42">
        <v>145.8</v>
      </c>
    </row>
    <row r="9" spans="2:4" ht="21.75" customHeight="1">
      <c r="B9" s="13">
        <v>5</v>
      </c>
      <c r="C9" s="14" t="s">
        <v>52</v>
      </c>
      <c r="D9" s="42">
        <v>780.3</v>
      </c>
    </row>
    <row r="10" spans="2:4" ht="21.75" customHeight="1">
      <c r="B10" s="13">
        <v>6</v>
      </c>
      <c r="C10" s="14" t="s">
        <v>53</v>
      </c>
      <c r="D10" s="42">
        <v>1675.4</v>
      </c>
    </row>
    <row r="11" spans="2:4" ht="21.75" customHeight="1">
      <c r="B11" s="13">
        <v>7</v>
      </c>
      <c r="C11" s="14" t="s">
        <v>54</v>
      </c>
      <c r="D11" s="42">
        <v>217.84</v>
      </c>
    </row>
    <row r="12" spans="2:4" ht="21.75" customHeight="1">
      <c r="B12" s="13">
        <v>8</v>
      </c>
      <c r="C12" s="14" t="s">
        <v>55</v>
      </c>
      <c r="D12" s="42">
        <v>440.37</v>
      </c>
    </row>
    <row r="13" spans="2:4" ht="21.75" customHeight="1">
      <c r="B13" s="13">
        <v>9</v>
      </c>
      <c r="C13" s="53" t="s">
        <v>131</v>
      </c>
      <c r="D13" s="42">
        <v>100</v>
      </c>
    </row>
    <row r="14" spans="2:4" ht="15.75">
      <c r="B14" s="96" t="s">
        <v>9</v>
      </c>
      <c r="C14" s="97"/>
      <c r="D14" s="43">
        <f>SUM(D5:D13)</f>
        <v>3669.54</v>
      </c>
    </row>
    <row r="15" spans="2:4" ht="15.75">
      <c r="B15" s="18" t="s">
        <v>56</v>
      </c>
      <c r="C15" s="95" t="s">
        <v>57</v>
      </c>
      <c r="D15" s="95"/>
    </row>
    <row r="16" spans="2:4" ht="21.75" customHeight="1">
      <c r="B16" s="13">
        <v>1</v>
      </c>
      <c r="C16" s="14" t="s">
        <v>58</v>
      </c>
      <c r="D16" s="44">
        <v>530.31</v>
      </c>
    </row>
    <row r="17" spans="2:4" ht="21.75" customHeight="1">
      <c r="B17" s="13">
        <v>2</v>
      </c>
      <c r="C17" s="14" t="s">
        <v>59</v>
      </c>
      <c r="D17" s="44">
        <v>2.1</v>
      </c>
    </row>
    <row r="18" spans="2:4" s="20" customFormat="1" ht="15.75">
      <c r="B18" s="91" t="s">
        <v>9</v>
      </c>
      <c r="C18" s="92"/>
      <c r="D18" s="45">
        <f>SUM(D16:D17)</f>
        <v>532.41</v>
      </c>
    </row>
    <row r="19" spans="2:4" ht="15.75">
      <c r="B19" s="18" t="s">
        <v>60</v>
      </c>
      <c r="C19" s="19" t="s">
        <v>61</v>
      </c>
      <c r="D19" s="46"/>
    </row>
    <row r="20" spans="2:4" ht="21.75" customHeight="1">
      <c r="B20" s="13">
        <v>1</v>
      </c>
      <c r="C20" s="14" t="s">
        <v>62</v>
      </c>
      <c r="D20" s="44">
        <v>126.45</v>
      </c>
    </row>
    <row r="21" spans="2:4" ht="21.75" customHeight="1">
      <c r="B21" s="13">
        <v>2</v>
      </c>
      <c r="C21" s="14" t="s">
        <v>63</v>
      </c>
      <c r="D21" s="44">
        <v>147</v>
      </c>
    </row>
    <row r="22" spans="2:4" ht="21.75" customHeight="1">
      <c r="B22" s="13">
        <v>3</v>
      </c>
      <c r="C22" s="14" t="s">
        <v>64</v>
      </c>
      <c r="D22" s="44">
        <v>15.4</v>
      </c>
    </row>
    <row r="23" spans="2:4" ht="21.75" customHeight="1">
      <c r="B23" s="13">
        <v>4</v>
      </c>
      <c r="C23" s="14" t="s">
        <v>65</v>
      </c>
      <c r="D23" s="44">
        <v>2</v>
      </c>
    </row>
    <row r="24" spans="2:4" ht="21.75" customHeight="1">
      <c r="B24" s="13">
        <v>5</v>
      </c>
      <c r="C24" s="14" t="s">
        <v>66</v>
      </c>
      <c r="D24" s="44">
        <v>250.3</v>
      </c>
    </row>
    <row r="25" spans="2:4" ht="15.75">
      <c r="B25" s="91" t="s">
        <v>9</v>
      </c>
      <c r="C25" s="92"/>
      <c r="D25" s="45">
        <f>SUM(D20:D24)</f>
        <v>541.15</v>
      </c>
    </row>
    <row r="26" spans="2:4" ht="21.75" customHeight="1">
      <c r="B26" s="18" t="s">
        <v>67</v>
      </c>
      <c r="C26" s="14" t="s">
        <v>68</v>
      </c>
      <c r="D26" s="34">
        <v>38.94</v>
      </c>
    </row>
    <row r="27" spans="2:4" ht="21.75" customHeight="1">
      <c r="B27" s="13"/>
      <c r="C27" s="14" t="s">
        <v>69</v>
      </c>
      <c r="D27" s="34">
        <v>0.89</v>
      </c>
    </row>
    <row r="28" spans="2:4" ht="15.75">
      <c r="B28" s="91" t="s">
        <v>9</v>
      </c>
      <c r="C28" s="92"/>
      <c r="D28" s="45">
        <f>SUM(D26:D27)</f>
        <v>39.83</v>
      </c>
    </row>
    <row r="29" spans="2:4" ht="21.75" customHeight="1">
      <c r="B29" s="18" t="s">
        <v>70</v>
      </c>
      <c r="C29" s="14" t="s">
        <v>71</v>
      </c>
      <c r="D29" s="44">
        <v>23.31</v>
      </c>
    </row>
    <row r="30" spans="2:4" ht="21.75" customHeight="1">
      <c r="B30" s="13"/>
      <c r="C30" s="14" t="s">
        <v>72</v>
      </c>
      <c r="D30" s="44">
        <v>2.77</v>
      </c>
    </row>
    <row r="31" spans="2:4" ht="15.75">
      <c r="B31" s="91" t="s">
        <v>9</v>
      </c>
      <c r="C31" s="92"/>
      <c r="D31" s="45">
        <f>SUM(D29:D30)</f>
        <v>26.08</v>
      </c>
    </row>
    <row r="32" spans="2:4" ht="15.75">
      <c r="B32" s="18" t="s">
        <v>73</v>
      </c>
      <c r="C32" s="19" t="s">
        <v>74</v>
      </c>
      <c r="D32" s="45"/>
    </row>
    <row r="33" spans="2:4" ht="21.75" customHeight="1">
      <c r="B33" s="13"/>
      <c r="C33" s="14" t="s">
        <v>128</v>
      </c>
      <c r="D33" s="44">
        <v>234550</v>
      </c>
    </row>
    <row r="34" spans="2:4" ht="21.75" customHeight="1">
      <c r="B34" s="13"/>
      <c r="C34" s="14" t="s">
        <v>75</v>
      </c>
      <c r="D34" s="44">
        <v>845000</v>
      </c>
    </row>
    <row r="35" spans="2:4" ht="21.75" customHeight="1">
      <c r="B35" s="13"/>
      <c r="C35" s="14" t="s">
        <v>76</v>
      </c>
      <c r="D35" s="44">
        <v>310417</v>
      </c>
    </row>
    <row r="36" spans="2:4" ht="15.75">
      <c r="B36" s="13"/>
      <c r="C36" s="21" t="s">
        <v>77</v>
      </c>
      <c r="D36" s="45">
        <v>1380967</v>
      </c>
    </row>
    <row r="37" spans="2:4" ht="15.75">
      <c r="B37" s="13"/>
      <c r="C37" s="21" t="s">
        <v>129</v>
      </c>
      <c r="D37" s="45">
        <v>345241.75</v>
      </c>
    </row>
    <row r="38" ht="15.75">
      <c r="B38" s="22"/>
    </row>
    <row r="39" ht="15.75">
      <c r="B39" s="22"/>
    </row>
    <row r="40" ht="15.75">
      <c r="B40" s="22"/>
    </row>
    <row r="41" ht="15.75">
      <c r="B41" s="22"/>
    </row>
    <row r="42" ht="15.75">
      <c r="B42" s="22"/>
    </row>
    <row r="43" ht="15.75">
      <c r="B43" s="22"/>
    </row>
    <row r="44" ht="15.75">
      <c r="B44" s="22"/>
    </row>
    <row r="45" ht="15.75">
      <c r="B45" s="22"/>
    </row>
    <row r="46" ht="15.75">
      <c r="B46" s="22"/>
    </row>
    <row r="47" ht="15.75">
      <c r="B47" s="22"/>
    </row>
    <row r="48" ht="15">
      <c r="B48" s="10"/>
    </row>
    <row r="49" ht="15">
      <c r="B49" s="10"/>
    </row>
    <row r="50" ht="15">
      <c r="B50" s="10"/>
    </row>
    <row r="51" ht="15">
      <c r="B51" s="10"/>
    </row>
  </sheetData>
  <mergeCells count="9">
    <mergeCell ref="B31:C31"/>
    <mergeCell ref="B25:C25"/>
    <mergeCell ref="B2:D2"/>
    <mergeCell ref="B1:D1"/>
    <mergeCell ref="B28:C28"/>
    <mergeCell ref="C4:D4"/>
    <mergeCell ref="B14:C14"/>
    <mergeCell ref="C15:D15"/>
    <mergeCell ref="B18:C18"/>
  </mergeCells>
  <printOptions/>
  <pageMargins left="0.97" right="0.75" top="0.5" bottom="0.4" header="0.39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:C2"/>
    </sheetView>
  </sheetViews>
  <sheetFormatPr defaultColWidth="9.140625" defaultRowHeight="12.75"/>
  <cols>
    <col min="1" max="1" width="85.8515625" style="0" customWidth="1"/>
  </cols>
  <sheetData>
    <row r="1" spans="1:3" ht="20.25">
      <c r="A1" s="57" t="s">
        <v>144</v>
      </c>
      <c r="B1" s="57"/>
      <c r="C1" s="57"/>
    </row>
    <row r="2" spans="1:3" ht="18.75">
      <c r="A2" s="93" t="s">
        <v>96</v>
      </c>
      <c r="B2" s="93"/>
      <c r="C2" s="93"/>
    </row>
    <row r="3" ht="21.75">
      <c r="A3" s="54" t="s">
        <v>142</v>
      </c>
    </row>
    <row r="4" ht="14.25">
      <c r="A4" s="58" t="s">
        <v>145</v>
      </c>
    </row>
    <row r="5" ht="14.25">
      <c r="A5" s="58"/>
    </row>
    <row r="6" ht="63">
      <c r="A6" s="60" t="s">
        <v>152</v>
      </c>
    </row>
    <row r="7" ht="14.25">
      <c r="A7" s="61" t="s">
        <v>146</v>
      </c>
    </row>
    <row r="8" ht="12.75">
      <c r="A8" s="62"/>
    </row>
    <row r="9" ht="75">
      <c r="A9" s="60" t="s">
        <v>147</v>
      </c>
    </row>
    <row r="10" ht="15.75">
      <c r="A10" s="63" t="s">
        <v>148</v>
      </c>
    </row>
    <row r="11" ht="12.75">
      <c r="A11" s="64"/>
    </row>
    <row r="12" ht="15.75">
      <c r="A12" s="59" t="s">
        <v>149</v>
      </c>
    </row>
    <row r="13" spans="1:4" ht="15.75">
      <c r="A13" s="59" t="s">
        <v>153</v>
      </c>
      <c r="D13" s="65"/>
    </row>
    <row r="14" ht="15.75">
      <c r="A14" s="59" t="s">
        <v>154</v>
      </c>
    </row>
    <row r="15" spans="1:2" ht="15.75">
      <c r="A15" s="59" t="s">
        <v>155</v>
      </c>
      <c r="B15" s="65"/>
    </row>
    <row r="16" ht="15.75">
      <c r="A16" s="63" t="s">
        <v>150</v>
      </c>
    </row>
    <row r="17" ht="12.75">
      <c r="A17" s="67"/>
    </row>
    <row r="18" ht="47.25">
      <c r="A18" s="59" t="s">
        <v>151</v>
      </c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9" sqref="E9"/>
    </sheetView>
  </sheetViews>
  <sheetFormatPr defaultColWidth="9.140625" defaultRowHeight="12.75"/>
  <cols>
    <col min="1" max="1" width="42.8515625" style="0" customWidth="1"/>
    <col min="2" max="2" width="15.00390625" style="0" customWidth="1"/>
    <col min="3" max="3" width="27.57421875" style="0" customWidth="1"/>
  </cols>
  <sheetData>
    <row r="1" spans="1:3" ht="39">
      <c r="A1" s="57" t="s">
        <v>164</v>
      </c>
      <c r="B1" s="57"/>
      <c r="C1" s="57"/>
    </row>
    <row r="2" spans="1:3" ht="18.75">
      <c r="A2" s="93"/>
      <c r="B2" s="93"/>
      <c r="C2" s="93"/>
    </row>
    <row r="3" ht="33.75" customHeight="1">
      <c r="A3" s="72" t="s">
        <v>157</v>
      </c>
    </row>
    <row r="4" spans="1:3" ht="38.25">
      <c r="A4" s="71" t="s">
        <v>3</v>
      </c>
      <c r="B4" s="69" t="s">
        <v>163</v>
      </c>
      <c r="C4" s="70" t="s">
        <v>162</v>
      </c>
    </row>
    <row r="5" spans="1:3" ht="12.75">
      <c r="A5" s="70" t="s">
        <v>158</v>
      </c>
      <c r="B5" s="71">
        <v>-30.34</v>
      </c>
      <c r="C5" s="71">
        <v>-30.61</v>
      </c>
    </row>
    <row r="6" spans="1:3" ht="38.25">
      <c r="A6" s="70"/>
      <c r="B6" s="69" t="s">
        <v>163</v>
      </c>
      <c r="C6" s="69" t="s">
        <v>165</v>
      </c>
    </row>
    <row r="7" spans="1:3" ht="12.75">
      <c r="A7" s="70" t="s">
        <v>159</v>
      </c>
      <c r="B7" s="71">
        <v>0.44</v>
      </c>
      <c r="C7" s="73">
        <v>0.44</v>
      </c>
    </row>
    <row r="8" spans="1:3" ht="12.75">
      <c r="A8" s="70" t="s">
        <v>160</v>
      </c>
      <c r="B8" s="73">
        <v>0.4</v>
      </c>
      <c r="C8" s="71">
        <v>0.41</v>
      </c>
    </row>
    <row r="11" ht="6" customHeight="1">
      <c r="A11" s="68"/>
    </row>
    <row r="12" spans="1:3" ht="12.75">
      <c r="A12" s="70" t="s">
        <v>161</v>
      </c>
      <c r="B12" s="70" t="s">
        <v>99</v>
      </c>
      <c r="C12" s="70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4:D49"/>
  <sheetViews>
    <sheetView showGridLines="0" tabSelected="1" workbookViewId="0" topLeftCell="A25">
      <selection activeCell="C38" sqref="C38"/>
    </sheetView>
  </sheetViews>
  <sheetFormatPr defaultColWidth="9.140625" defaultRowHeight="12.75"/>
  <cols>
    <col min="1" max="1" width="9.140625" style="11" customWidth="1"/>
    <col min="2" max="2" width="9.00390625" style="11" customWidth="1"/>
    <col min="3" max="3" width="50.00390625" style="11" customWidth="1"/>
    <col min="4" max="4" width="21.28125" style="11" customWidth="1"/>
    <col min="5" max="16384" width="9.140625" style="11" customWidth="1"/>
  </cols>
  <sheetData>
    <row r="4" ht="15">
      <c r="B4" s="10"/>
    </row>
    <row r="5" spans="2:4" ht="18.75">
      <c r="B5" s="12" t="s">
        <v>78</v>
      </c>
      <c r="C5" s="98" t="s">
        <v>116</v>
      </c>
      <c r="D5" s="98"/>
    </row>
    <row r="6" spans="2:4" ht="24.75" customHeight="1">
      <c r="B6" s="13">
        <v>1</v>
      </c>
      <c r="C6" s="14" t="s">
        <v>63</v>
      </c>
      <c r="D6" s="44">
        <v>147</v>
      </c>
    </row>
    <row r="7" spans="2:4" ht="24.75" customHeight="1">
      <c r="B7" s="13">
        <v>2</v>
      </c>
      <c r="C7" s="14" t="s">
        <v>62</v>
      </c>
      <c r="D7" s="44">
        <v>126.45</v>
      </c>
    </row>
    <row r="8" spans="2:4" ht="24.75" customHeight="1">
      <c r="B8" s="13">
        <v>3</v>
      </c>
      <c r="C8" s="14" t="s">
        <v>79</v>
      </c>
      <c r="D8" s="44">
        <v>5.3</v>
      </c>
    </row>
    <row r="9" spans="2:4" ht="24.75" customHeight="1">
      <c r="B9" s="13">
        <v>4</v>
      </c>
      <c r="C9" s="14" t="s">
        <v>80</v>
      </c>
      <c r="D9" s="44">
        <v>12</v>
      </c>
    </row>
    <row r="10" spans="2:4" ht="24.75" customHeight="1">
      <c r="B10" s="13">
        <v>5</v>
      </c>
      <c r="C10" s="14" t="s">
        <v>81</v>
      </c>
      <c r="D10" s="44">
        <v>2.94</v>
      </c>
    </row>
    <row r="11" spans="2:4" ht="24.75" customHeight="1">
      <c r="B11" s="13">
        <v>6</v>
      </c>
      <c r="C11" s="14" t="s">
        <v>82</v>
      </c>
      <c r="D11" s="44">
        <v>-87.52</v>
      </c>
    </row>
    <row r="12" spans="2:4" ht="15.75">
      <c r="B12" s="91" t="s">
        <v>9</v>
      </c>
      <c r="C12" s="92"/>
      <c r="D12" s="45">
        <f>SUM(D6:D11)</f>
        <v>206.17000000000002</v>
      </c>
    </row>
    <row r="13" spans="2:4" ht="18.75">
      <c r="B13" s="12" t="s">
        <v>83</v>
      </c>
      <c r="C13" s="98" t="s">
        <v>132</v>
      </c>
      <c r="D13" s="98"/>
    </row>
    <row r="14" spans="2:4" ht="24.75" customHeight="1">
      <c r="B14" s="13">
        <v>1</v>
      </c>
      <c r="C14" s="14" t="s">
        <v>84</v>
      </c>
      <c r="D14" s="44">
        <v>3.1</v>
      </c>
    </row>
    <row r="15" spans="2:4" ht="24.75" customHeight="1">
      <c r="B15" s="13">
        <v>2</v>
      </c>
      <c r="C15" s="14" t="s">
        <v>85</v>
      </c>
      <c r="D15" s="44">
        <v>0.5</v>
      </c>
    </row>
    <row r="16" spans="2:4" ht="24.75" customHeight="1">
      <c r="B16" s="13">
        <v>3</v>
      </c>
      <c r="C16" s="14" t="s">
        <v>86</v>
      </c>
      <c r="D16" s="44">
        <v>2.5</v>
      </c>
    </row>
    <row r="17" spans="2:4" ht="24.75" customHeight="1">
      <c r="B17" s="13">
        <v>4</v>
      </c>
      <c r="C17" s="14" t="s">
        <v>87</v>
      </c>
      <c r="D17" s="44">
        <v>0.3</v>
      </c>
    </row>
    <row r="18" spans="2:4" ht="24.75" customHeight="1">
      <c r="B18" s="13">
        <v>5</v>
      </c>
      <c r="C18" s="14" t="s">
        <v>88</v>
      </c>
      <c r="D18" s="44">
        <v>1.1</v>
      </c>
    </row>
    <row r="19" spans="2:4" ht="24.75" customHeight="1">
      <c r="B19" s="13">
        <v>6</v>
      </c>
      <c r="C19" s="14" t="s">
        <v>89</v>
      </c>
      <c r="D19" s="44">
        <v>0.8</v>
      </c>
    </row>
    <row r="20" spans="2:4" ht="24.75" customHeight="1">
      <c r="B20" s="13">
        <v>7</v>
      </c>
      <c r="C20" s="14" t="s">
        <v>90</v>
      </c>
      <c r="D20" s="44">
        <v>0.1</v>
      </c>
    </row>
    <row r="21" spans="2:4" ht="24.75" customHeight="1">
      <c r="B21" s="13">
        <v>8</v>
      </c>
      <c r="C21" s="14" t="s">
        <v>91</v>
      </c>
      <c r="D21" s="44">
        <v>0.15</v>
      </c>
    </row>
    <row r="22" spans="2:4" ht="24.75" customHeight="1">
      <c r="B22" s="13">
        <v>9</v>
      </c>
      <c r="C22" s="14" t="s">
        <v>92</v>
      </c>
      <c r="D22" s="44">
        <v>1.3</v>
      </c>
    </row>
    <row r="23" spans="2:4" ht="24.75" customHeight="1">
      <c r="B23" s="13">
        <v>10</v>
      </c>
      <c r="C23" s="14" t="s">
        <v>93</v>
      </c>
      <c r="D23" s="44">
        <v>5</v>
      </c>
    </row>
    <row r="24" spans="2:4" ht="24.75" customHeight="1">
      <c r="B24" s="13">
        <v>11</v>
      </c>
      <c r="C24" s="14" t="s">
        <v>94</v>
      </c>
      <c r="D24" s="44">
        <v>0.05</v>
      </c>
    </row>
    <row r="25" spans="2:4" ht="24.75" customHeight="1">
      <c r="B25" s="13">
        <v>12</v>
      </c>
      <c r="C25" s="14" t="s">
        <v>95</v>
      </c>
      <c r="D25" s="44">
        <v>1.3</v>
      </c>
    </row>
    <row r="26" spans="2:4" ht="15.75">
      <c r="B26" s="91" t="s">
        <v>9</v>
      </c>
      <c r="C26" s="92"/>
      <c r="D26" s="45">
        <f>SUM(D14:D25)</f>
        <v>16.200000000000003</v>
      </c>
    </row>
    <row r="27" ht="26.25" customHeight="1">
      <c r="B27" s="10"/>
    </row>
    <row r="28" ht="26.25" customHeight="1">
      <c r="B28" s="10"/>
    </row>
    <row r="29" s="33" customFormat="1" ht="12.75"/>
    <row r="30" spans="2:4" ht="15">
      <c r="B30" s="10" t="s">
        <v>143</v>
      </c>
      <c r="D30" s="29" t="s">
        <v>99</v>
      </c>
    </row>
    <row r="31" ht="15">
      <c r="B31" s="10"/>
    </row>
    <row r="33" ht="15">
      <c r="B33" s="10"/>
    </row>
    <row r="34" ht="12.75">
      <c r="A34" s="33"/>
    </row>
    <row r="35" ht="15">
      <c r="B35" s="10"/>
    </row>
    <row r="36" ht="15">
      <c r="B36" s="10"/>
    </row>
    <row r="37" ht="15">
      <c r="B37" s="10"/>
    </row>
    <row r="38" ht="15">
      <c r="B38" s="10"/>
    </row>
    <row r="39" ht="15.75">
      <c r="B39" s="15" t="s">
        <v>106</v>
      </c>
    </row>
    <row r="40" ht="15">
      <c r="B40" s="10"/>
    </row>
    <row r="41" ht="15">
      <c r="B41" s="10"/>
    </row>
    <row r="42" ht="15">
      <c r="B42" s="10"/>
    </row>
    <row r="43" ht="15">
      <c r="B43" s="10"/>
    </row>
    <row r="44" ht="15">
      <c r="B44" s="10"/>
    </row>
    <row r="45" ht="15">
      <c r="B45" s="10"/>
    </row>
    <row r="46" ht="15">
      <c r="B46" s="10"/>
    </row>
    <row r="47" ht="15">
      <c r="B47" s="10"/>
    </row>
    <row r="48" ht="15">
      <c r="B48" s="10"/>
    </row>
    <row r="49" ht="15">
      <c r="B49" s="10"/>
    </row>
  </sheetData>
  <mergeCells count="4">
    <mergeCell ref="C5:D5"/>
    <mergeCell ref="B12:C12"/>
    <mergeCell ref="C13:D13"/>
    <mergeCell ref="B26:C26"/>
  </mergeCells>
  <printOptions/>
  <pageMargins left="0.75" right="0.75" top="1" bottom="0.85" header="0.81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2015-11-08T03:24:09Z</cp:lastPrinted>
  <dcterms:created xsi:type="dcterms:W3CDTF">2015-01-20T04:05:32Z</dcterms:created>
  <dcterms:modified xsi:type="dcterms:W3CDTF">2015-11-08T03:24:30Z</dcterms:modified>
  <cp:category/>
  <cp:version/>
  <cp:contentType/>
  <cp:contentStatus/>
</cp:coreProperties>
</file>