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5"/>
  </bookViews>
  <sheets>
    <sheet name="Sheet2" sheetId="1" r:id="rId1"/>
    <sheet name="Sheet3" sheetId="2" r:id="rId2"/>
    <sheet name="Sheet3 (2)" sheetId="3" r:id="rId3"/>
    <sheet name="Sheet3 (3)" sheetId="4" r:id="rId4"/>
    <sheet name="Sheet4" sheetId="5" r:id="rId5"/>
    <sheet name="Sheet1" sheetId="6" r:id="rId6"/>
  </sheets>
  <definedNames/>
  <calcPr fullCalcOnLoad="1"/>
</workbook>
</file>

<file path=xl/comments5.xml><?xml version="1.0" encoding="utf-8"?>
<comments xmlns="http://schemas.openxmlformats.org/spreadsheetml/2006/main">
  <authors>
    <author>user</author>
  </authors>
  <commentList>
    <comment ref="B9"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<sst xmlns="http://schemas.openxmlformats.org/spreadsheetml/2006/main" count="199" uniqueCount="154">
  <si>
    <t>ZEAL BANGLA SUGAR MILLS LTD.</t>
  </si>
  <si>
    <t>P.O: DEWANGANJ CHINIKAL, DIST: JAMALPUR</t>
  </si>
  <si>
    <t>Dear Shareholders,</t>
  </si>
  <si>
    <t>Particulars</t>
  </si>
  <si>
    <t>Long term prepayment &amp; Deffered Cost</t>
  </si>
  <si>
    <t xml:space="preserve">Long term investment,Loans &amp; Advance </t>
  </si>
  <si>
    <t>Net Working Capital</t>
  </si>
  <si>
    <t>Financed By :</t>
  </si>
  <si>
    <t>Long term liabilities</t>
  </si>
  <si>
    <t>Share capital</t>
  </si>
  <si>
    <t>Retained earning</t>
  </si>
  <si>
    <t>Capital reserve</t>
  </si>
  <si>
    <t>Equity fund</t>
  </si>
  <si>
    <t>Grants</t>
  </si>
  <si>
    <t>Net Assets</t>
  </si>
  <si>
    <t>Total Shareholders Equity</t>
  </si>
  <si>
    <t>PROFIT &amp; LOSS ACCOUNT(UNAUDITED)</t>
  </si>
  <si>
    <t>Cost &amp; Expenses :</t>
  </si>
  <si>
    <t>Total Cost &amp; Expenses :</t>
  </si>
  <si>
    <t>Operating Profit/(Loss)</t>
  </si>
  <si>
    <t>Less : WPP and WF</t>
  </si>
  <si>
    <t>Net Profit/(Loss) before income tax</t>
  </si>
  <si>
    <t xml:space="preserve">Net Profit/(Loss) </t>
  </si>
  <si>
    <t>Earning Per Share</t>
  </si>
  <si>
    <t>CASH FLOW STATEMENT(UNAUDITED)</t>
  </si>
  <si>
    <t>CASH FLOW FROM OPERATING ACTIVITIES :</t>
  </si>
  <si>
    <t>Payment for cost &amp; expenses</t>
  </si>
  <si>
    <t>Income tax paid or deducted</t>
  </si>
  <si>
    <t>CASH FLOW FROM INVESTMENT ACTIVITIES :</t>
  </si>
  <si>
    <t>Acquisition of fixed assets</t>
  </si>
  <si>
    <t>Acquisition of long term/short term assets</t>
  </si>
  <si>
    <t>Sale proceeds of long term assets</t>
  </si>
  <si>
    <t>CASH FLOW FROM FINANCIAL ACTIVITIES :</t>
  </si>
  <si>
    <t>Income of share at per/Premium</t>
  </si>
  <si>
    <t>Loan received</t>
  </si>
  <si>
    <t>Loan re-paid</t>
  </si>
  <si>
    <t>Dividend paid</t>
  </si>
  <si>
    <t>Net cash inflow/out flow for the period</t>
  </si>
  <si>
    <t>Opening cash &amp; bank balance</t>
  </si>
  <si>
    <t>Closing cash &amp; bank balance</t>
  </si>
  <si>
    <t xml:space="preserve"> (Figure in lac Taka)</t>
  </si>
  <si>
    <t xml:space="preserve">      (Figure in lac Taka)</t>
  </si>
  <si>
    <t>-</t>
  </si>
  <si>
    <t xml:space="preserve"> STATEMENT OF CHANGES IN EQUITY (UNAUDITED)</t>
  </si>
  <si>
    <t>Paid up Capital</t>
  </si>
  <si>
    <t>Capital Reserve</t>
  </si>
  <si>
    <t>Equity Fund</t>
  </si>
  <si>
    <t>Accumulated Loss</t>
  </si>
  <si>
    <t>Total</t>
  </si>
  <si>
    <t>Adjustment during the period</t>
  </si>
  <si>
    <t>Net loss for the period</t>
  </si>
  <si>
    <t xml:space="preserve">       We are pleased to furnish the 1st quarter unaudited financial statement for the period</t>
  </si>
  <si>
    <t>Depreciation expenses</t>
  </si>
  <si>
    <t xml:space="preserve">                </t>
  </si>
  <si>
    <t xml:space="preserve">                          </t>
  </si>
  <si>
    <t>For the period ended 30th September 2014</t>
  </si>
  <si>
    <t>July to September,2014</t>
  </si>
  <si>
    <t>Less : Provision for turnover tax</t>
  </si>
  <si>
    <t>Balance as on 1st July, 2014</t>
  </si>
  <si>
    <t>Notes to the financial position.</t>
  </si>
  <si>
    <t>1) Explanatory note:</t>
  </si>
  <si>
    <t>2) Presentation of Financial Statements and basis of Accounting:</t>
  </si>
  <si>
    <t>3)Depreciation:</t>
  </si>
  <si>
    <t>4) Valuation of Inventories:</t>
  </si>
  <si>
    <t>The valuation of stores &amp; spares has been made at weighted average cost price. Stores in transit has</t>
  </si>
  <si>
    <t xml:space="preserve"> been valued at actual price. The value of work in process has been calculated at cost price.The</t>
  </si>
  <si>
    <t xml:space="preserve"> valuation of finished products ie.sugar has been made at net realizable value and molasses has been </t>
  </si>
  <si>
    <t xml:space="preserve"> made last tender value.</t>
  </si>
  <si>
    <t>5) Income Tax:</t>
  </si>
  <si>
    <t>Note-I: Calculation of Cost of goods sold:</t>
  </si>
  <si>
    <t>Opening Stock</t>
  </si>
  <si>
    <t>Add: Cost of Production</t>
  </si>
  <si>
    <t>Deduction: Closing Stock</t>
  </si>
  <si>
    <t>Creditors</t>
  </si>
  <si>
    <t>Current A/C with BSFIC</t>
  </si>
  <si>
    <t>Current A/C with BSFICEnterprises</t>
  </si>
  <si>
    <t>Provision for Leave Pay and Gratuiety</t>
  </si>
  <si>
    <t>Provision for Doubtful Advance</t>
  </si>
  <si>
    <t>Long Term Loan(Current Portion)</t>
  </si>
  <si>
    <t>Stock &amp; Stores</t>
  </si>
  <si>
    <t>Book Debts</t>
  </si>
  <si>
    <t>Loans &amp; Advance</t>
  </si>
  <si>
    <t>Advance Income Tax</t>
  </si>
  <si>
    <t>Deposit &amp; &amp; Pre-Payments</t>
  </si>
  <si>
    <t>Cash &amp; Bank Balance</t>
  </si>
  <si>
    <t>A/C No:31</t>
  </si>
  <si>
    <t>A/C No:32</t>
  </si>
  <si>
    <t xml:space="preserve">Rent, Rates &amp; Taxes         </t>
  </si>
  <si>
    <t>Travelling &amp; Conveyance</t>
  </si>
  <si>
    <t>Bank Charge</t>
  </si>
  <si>
    <t>Insurance</t>
  </si>
  <si>
    <t>Legal Expenses</t>
  </si>
  <si>
    <t>AGM &amp; Board Meeting Expenses</t>
  </si>
  <si>
    <t>Inagural &amp; ceremonial entertainment</t>
  </si>
  <si>
    <t>Note-IX: Selling &amp; Distribution Expenses:</t>
  </si>
  <si>
    <t xml:space="preserve">Stacking &amp; Loading </t>
  </si>
  <si>
    <t xml:space="preserve">Advertising &amp; Publicity </t>
  </si>
  <si>
    <t xml:space="preserve">Provision for turnover tax has been kept on general sales of sugar and molasses as per section-16CCC </t>
  </si>
  <si>
    <t>of Income Tax Ordinance 1984.</t>
  </si>
  <si>
    <t>Note-II: Calculation of Turn Over:</t>
  </si>
  <si>
    <t>Note-III: Current Liabilities:</t>
  </si>
  <si>
    <t>Note-IV: Current Assets:</t>
  </si>
  <si>
    <t>Note-V: Interest Expennses:</t>
  </si>
  <si>
    <t>A/C No:33</t>
  </si>
  <si>
    <t>A/C No:34</t>
  </si>
  <si>
    <t>Note-VI: Fixed Assets:</t>
  </si>
  <si>
    <t>Depreciation for 3 Months</t>
  </si>
  <si>
    <t>Note-VII: Administrative Expenses:</t>
  </si>
  <si>
    <t>Head Office Overhead</t>
  </si>
  <si>
    <t xml:space="preserve"> </t>
  </si>
  <si>
    <t>The financial statements have been prepared in accordance with generally accepted accounting principles under Historical Cost Convention and after compliance with Bangladesh Financial Reporting Standards(BFRS) &amp; Bangladesh Accounting Standards( BAS) addopted by the Institute of Chartered Accountants of Bangladesh(ICAB), the Companies Act 1994, the Bangladesh Securities and Exchange Rules 1987 and other applicable laws and regulations.</t>
  </si>
  <si>
    <t>Fixed assets have been depreciated on straght-line method on original cost of fixed assets at the rates varying from 2.5% to 25% depending on the nature and usefulness of the assets. Depreciation  is charged for three (3) months.</t>
  </si>
  <si>
    <t>Fixed Assets(W.D.V) (Note-VI)</t>
  </si>
  <si>
    <t>Current Assets (Note-IV)</t>
  </si>
  <si>
    <t>Less: Current Liabilities (Note-III)</t>
  </si>
  <si>
    <t>Turnover and other income (Note-II)</t>
  </si>
  <si>
    <t>Cost of goods sold (Note-I)</t>
  </si>
  <si>
    <t>Administrative expenses (Note-VII)</t>
  </si>
  <si>
    <t>Selling &amp; distribution expenses (Note-IX)</t>
  </si>
  <si>
    <t>Interest expenses (Note-V)</t>
  </si>
  <si>
    <t>Collection from turnover and other income (Note-II)</t>
  </si>
  <si>
    <t>For the 1st  quarter ended 30th Sep, 2015 (Un - audited)</t>
  </si>
  <si>
    <t>These financial statements have been prepared in the line with Accounting Policies as adopted in the preparation of financial statements for the period ended 30th Sep,2015. This interim financial reportincludes only those selected explanatory notes as were deemed appropriate for better understandingof un-audited financial statements.</t>
  </si>
  <si>
    <t>Balance as at 30 June/2015</t>
  </si>
  <si>
    <t>Balance as at 30th Sep. /2015</t>
  </si>
  <si>
    <t>1st July 2015 to 30th September, 2015 for your kind information.</t>
  </si>
  <si>
    <t>BALANCE SHEET ( UNAUDITED ) AS AT 30th September 2015</t>
  </si>
  <si>
    <t>30th September, 2015</t>
  </si>
  <si>
    <t>30th June, 2015</t>
  </si>
  <si>
    <t>For the period ended 30th September 2015</t>
  </si>
  <si>
    <t>July to September,2015</t>
  </si>
  <si>
    <t>220</t>
  </si>
  <si>
    <t>For the 1st quarter ended 30 September 2015</t>
  </si>
  <si>
    <t>Current 1st Quarter Year ended 30 September,2015</t>
  </si>
  <si>
    <t>Previous 1st Quarter Year ended 30 September,2014</t>
  </si>
  <si>
    <t>2451.82</t>
  </si>
  <si>
    <t xml:space="preserve">Sugar-476.45.30 MT </t>
  </si>
  <si>
    <t>Molasses- 1012.43 M.T</t>
  </si>
  <si>
    <t>A/C No:35</t>
  </si>
  <si>
    <t>Balance as on 30th September, 2014</t>
  </si>
  <si>
    <t>Balance as on 1st July, 2015</t>
  </si>
  <si>
    <t>Balance as on30th September, 2015</t>
  </si>
  <si>
    <t xml:space="preserve">                                          General Manager                   Company Secretary                           Managing Director                             Director                             Chairman</t>
  </si>
  <si>
    <t>General Manager           Company Secretary           Managing Director         Director        Chairman</t>
  </si>
  <si>
    <t xml:space="preserve">   General Manager        Company Secretary        Managing Director         Director       Chairman</t>
  </si>
  <si>
    <t>General Manager        Company Secretary          Managing Director       Director        Chairman</t>
  </si>
  <si>
    <t>Assistant Manager                                                          General Manager</t>
  </si>
  <si>
    <t>Earnings per Share (EPS)</t>
  </si>
  <si>
    <t>Net Asset Value (NAV) per Share</t>
  </si>
  <si>
    <t>Net operating cash flow per share (NOCFS)</t>
  </si>
  <si>
    <t>Comparative Financial position of the company :</t>
  </si>
  <si>
    <t>01-07-2014 to 30.06.2015</t>
  </si>
  <si>
    <t>01.07.2015 to 30.09.2015</t>
  </si>
  <si>
    <t>01.07.2014 to 30.09.2014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</si>
</sst>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409]dddd\,\ mmmm\ dd\,\ yyyy"/>
    <numFmt numFmtId="166" formatCode="_(* #,##0.0_);_(* \(#,##0.0\);_(* &quot;-&quot;??_);_(@_)"/>
    <numFmt numFmtId="167" formatCode="_(* #,##0_);_(* \(#,##0\);_(* &quot;-&quot;??_);_(@_)"/>
    <numFmt numFmtId="168" formatCode="#,##0.0_);\(#,##0.0\)"/>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52">
    <font>
      <sz val="10"/>
      <name val="Arial"/>
      <family val="0"/>
    </font>
    <font>
      <b/>
      <sz val="10"/>
      <name val="Arial"/>
      <family val="2"/>
    </font>
    <font>
      <sz val="8"/>
      <name val="Arial"/>
      <family val="2"/>
    </font>
    <font>
      <b/>
      <sz val="16"/>
      <name val="Arial"/>
      <family val="2"/>
    </font>
    <font>
      <b/>
      <u val="single"/>
      <sz val="10"/>
      <name val="Arial"/>
      <family val="2"/>
    </font>
    <font>
      <sz val="12"/>
      <name val="Arial"/>
      <family val="2"/>
    </font>
    <font>
      <sz val="10"/>
      <name val="Times New Roman"/>
      <family val="1"/>
    </font>
    <font>
      <b/>
      <sz val="12"/>
      <name val="Times New Roman"/>
      <family val="1"/>
    </font>
    <font>
      <sz val="12"/>
      <name val="Times New Roman"/>
      <family val="1"/>
    </font>
    <font>
      <u val="singleAccounting"/>
      <sz val="10"/>
      <name val="Arial"/>
      <family val="2"/>
    </font>
    <font>
      <u val="single"/>
      <sz val="10"/>
      <name val="Arial"/>
      <family val="2"/>
    </font>
    <font>
      <u val="single"/>
      <sz val="14"/>
      <name val="Arial"/>
      <family val="2"/>
    </font>
    <font>
      <b/>
      <sz val="11"/>
      <name val="Arial"/>
      <family val="2"/>
    </font>
    <font>
      <sz val="8"/>
      <name val="Tahoma"/>
      <family val="2"/>
    </font>
    <font>
      <b/>
      <sz val="8"/>
      <name val="Tahoma"/>
      <family val="2"/>
    </font>
    <font>
      <sz val="4"/>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thin"/>
      <bottom>
        <color indexed="63"/>
      </bottom>
    </border>
    <border>
      <left style="medium"/>
      <right style="medium"/>
      <top style="medium"/>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medium"/>
      <bottom style="medium"/>
    </border>
    <border>
      <left style="medium"/>
      <right>
        <color indexed="63"/>
      </right>
      <top style="thin"/>
      <bottom style="thin"/>
    </border>
    <border>
      <left style="medium"/>
      <right>
        <color indexed="63"/>
      </right>
      <top style="thin"/>
      <bottom style="medium"/>
    </border>
    <border>
      <left style="thin"/>
      <right style="medium"/>
      <top style="thin"/>
      <bottom style="medium"/>
    </border>
    <border>
      <left style="thin"/>
      <right style="thin"/>
      <top style="thin"/>
      <bottom style="medium"/>
    </border>
    <border>
      <left style="medium"/>
      <right>
        <color indexed="63"/>
      </right>
      <top style="medium"/>
      <bottom>
        <color indexed="63"/>
      </bottom>
    </border>
    <border>
      <left style="thin"/>
      <right style="thin"/>
      <top style="medium"/>
      <bottom>
        <color indexed="63"/>
      </bottom>
    </border>
    <border>
      <left style="thin"/>
      <right style="thin"/>
      <top style="medium"/>
      <bottom style="thin"/>
    </border>
    <border>
      <left style="thin"/>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thin"/>
      <top style="medium"/>
      <bottom style="thin"/>
    </border>
    <border>
      <left style="thin"/>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5">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horizontal="center"/>
    </xf>
    <xf numFmtId="0" fontId="0" fillId="0" borderId="0" xfId="0" applyAlignment="1">
      <alignment/>
    </xf>
    <xf numFmtId="0" fontId="0" fillId="0" borderId="0" xfId="0" applyAlignment="1">
      <alignment horizontal="left"/>
    </xf>
    <xf numFmtId="0" fontId="1" fillId="0" borderId="0" xfId="0" applyFont="1" applyAlignment="1">
      <alignment horizontal="left"/>
    </xf>
    <xf numFmtId="0" fontId="0" fillId="0" borderId="0" xfId="0" applyBorder="1" applyAlignment="1">
      <alignment/>
    </xf>
    <xf numFmtId="0" fontId="0" fillId="0" borderId="0" xfId="0" applyBorder="1" applyAlignment="1">
      <alignment horizontal="center"/>
    </xf>
    <xf numFmtId="164" fontId="1" fillId="0" borderId="0" xfId="0" applyNumberFormat="1" applyFont="1" applyBorder="1" applyAlignment="1">
      <alignment horizontal="center"/>
    </xf>
    <xf numFmtId="0" fontId="1" fillId="0" borderId="0" xfId="0" applyFont="1" applyAlignment="1">
      <alignment/>
    </xf>
    <xf numFmtId="164" fontId="0" fillId="0" borderId="0" xfId="0" applyNumberFormat="1" applyAlignment="1">
      <alignment/>
    </xf>
    <xf numFmtId="0" fontId="0" fillId="0" borderId="1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center"/>
    </xf>
    <xf numFmtId="0" fontId="0" fillId="0" borderId="10" xfId="0" applyBorder="1" applyAlignment="1">
      <alignment horizontal="center"/>
    </xf>
    <xf numFmtId="164" fontId="1" fillId="0" borderId="10" xfId="0" applyNumberFormat="1" applyFont="1" applyBorder="1" applyAlignment="1">
      <alignment horizontal="center"/>
    </xf>
    <xf numFmtId="164" fontId="1" fillId="0" borderId="11" xfId="0" applyNumberFormat="1" applyFont="1" applyBorder="1" applyAlignment="1">
      <alignment horizontal="center"/>
    </xf>
    <xf numFmtId="0" fontId="0" fillId="0" borderId="10" xfId="0" applyFont="1" applyBorder="1" applyAlignment="1">
      <alignment horizontal="center"/>
    </xf>
    <xf numFmtId="49" fontId="0" fillId="0" borderId="10" xfId="0" applyNumberFormat="1" applyFont="1" applyBorder="1" applyAlignment="1">
      <alignment horizontal="center"/>
    </xf>
    <xf numFmtId="49" fontId="1" fillId="0" borderId="10" xfId="0" applyNumberFormat="1" applyFont="1" applyBorder="1" applyAlignment="1">
      <alignment horizontal="center"/>
    </xf>
    <xf numFmtId="0" fontId="0" fillId="0" borderId="12" xfId="0" applyBorder="1" applyAlignment="1">
      <alignment/>
    </xf>
    <xf numFmtId="0" fontId="0" fillId="0" borderId="10" xfId="0" applyFont="1" applyBorder="1" applyAlignment="1">
      <alignment vertical="center" wrapText="1"/>
    </xf>
    <xf numFmtId="0" fontId="0" fillId="0" borderId="13" xfId="0" applyFont="1" applyBorder="1" applyAlignment="1">
      <alignment vertical="center" wrapText="1"/>
    </xf>
    <xf numFmtId="43" fontId="0" fillId="0" borderId="10" xfId="42" applyFont="1" applyBorder="1" applyAlignment="1">
      <alignment/>
    </xf>
    <xf numFmtId="43" fontId="1" fillId="0" borderId="10" xfId="42" applyFont="1" applyBorder="1" applyAlignment="1">
      <alignment/>
    </xf>
    <xf numFmtId="43" fontId="1" fillId="0" borderId="13" xfId="42" applyFont="1" applyBorder="1" applyAlignment="1">
      <alignment/>
    </xf>
    <xf numFmtId="43" fontId="1" fillId="0" borderId="14" xfId="42" applyFont="1" applyBorder="1" applyAlignment="1">
      <alignment horizontal="center"/>
    </xf>
    <xf numFmtId="43" fontId="0" fillId="0" borderId="13" xfId="42" applyFont="1" applyBorder="1" applyAlignment="1">
      <alignment/>
    </xf>
    <xf numFmtId="43" fontId="1" fillId="0" borderId="14" xfId="42" applyFont="1" applyBorder="1" applyAlignment="1">
      <alignment/>
    </xf>
    <xf numFmtId="39" fontId="0" fillId="0" borderId="13" xfId="42" applyNumberFormat="1" applyFont="1" applyBorder="1" applyAlignment="1">
      <alignment/>
    </xf>
    <xf numFmtId="43" fontId="0" fillId="0" borderId="12" xfId="42" applyFont="1" applyBorder="1" applyAlignment="1">
      <alignment/>
    </xf>
    <xf numFmtId="39" fontId="0" fillId="0" borderId="12" xfId="42" applyNumberFormat="1" applyFont="1" applyBorder="1" applyAlignment="1">
      <alignment/>
    </xf>
    <xf numFmtId="0" fontId="1" fillId="0" borderId="14" xfId="0" applyFont="1" applyBorder="1" applyAlignment="1">
      <alignment horizontal="center" vertical="center"/>
    </xf>
    <xf numFmtId="0" fontId="0" fillId="0" borderId="12" xfId="0" applyBorder="1" applyAlignment="1">
      <alignment horizontal="left"/>
    </xf>
    <xf numFmtId="0" fontId="0" fillId="0" borderId="10" xfId="0"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14" xfId="0" applyFont="1" applyBorder="1" applyAlignment="1">
      <alignment horizontal="center" vertical="center" wrapText="1"/>
    </xf>
    <xf numFmtId="0" fontId="0" fillId="0" borderId="12" xfId="0" applyBorder="1" applyAlignment="1">
      <alignment horizontal="center"/>
    </xf>
    <xf numFmtId="164" fontId="0" fillId="0" borderId="10" xfId="0" applyNumberFormat="1" applyBorder="1" applyAlignment="1">
      <alignment horizontal="center"/>
    </xf>
    <xf numFmtId="0" fontId="6" fillId="0" borderId="0" xfId="0" applyFont="1" applyFill="1" applyBorder="1" applyAlignment="1">
      <alignment/>
    </xf>
    <xf numFmtId="0" fontId="7" fillId="0" borderId="0" xfId="0" applyFont="1" applyFill="1" applyBorder="1" applyAlignment="1">
      <alignment/>
    </xf>
    <xf numFmtId="0" fontId="0" fillId="0" borderId="0" xfId="0" applyFill="1" applyAlignment="1">
      <alignment/>
    </xf>
    <xf numFmtId="167" fontId="6" fillId="0" borderId="0" xfId="42" applyNumberFormat="1" applyFont="1" applyFill="1" applyBorder="1" applyAlignment="1">
      <alignment/>
    </xf>
    <xf numFmtId="10" fontId="6" fillId="0" borderId="0" xfId="0" applyNumberFormat="1" applyFont="1" applyFill="1" applyBorder="1" applyAlignment="1">
      <alignment/>
    </xf>
    <xf numFmtId="167" fontId="6" fillId="0" borderId="0" xfId="0" applyNumberFormat="1" applyFont="1" applyFill="1" applyBorder="1" applyAlignment="1">
      <alignment/>
    </xf>
    <xf numFmtId="0" fontId="7" fillId="0" borderId="0" xfId="0" applyFont="1" applyFill="1" applyBorder="1" applyAlignment="1">
      <alignment/>
    </xf>
    <xf numFmtId="167" fontId="7" fillId="0" borderId="0" xfId="42" applyNumberFormat="1" applyFont="1" applyBorder="1" applyAlignment="1">
      <alignment horizontal="center" vertical="center" wrapText="1"/>
    </xf>
    <xf numFmtId="0" fontId="6" fillId="0" borderId="0" xfId="0" applyFont="1" applyBorder="1" applyAlignment="1">
      <alignment horizontal="left"/>
    </xf>
    <xf numFmtId="43" fontId="6" fillId="0" borderId="0" xfId="42" applyFont="1" applyBorder="1" applyAlignment="1">
      <alignment horizontal="left"/>
    </xf>
    <xf numFmtId="167" fontId="8" fillId="0" borderId="0" xfId="42" applyNumberFormat="1" applyFont="1" applyBorder="1" applyAlignment="1">
      <alignment/>
    </xf>
    <xf numFmtId="43" fontId="7" fillId="0" borderId="0" xfId="42" applyFont="1" applyBorder="1" applyAlignment="1">
      <alignment horizontal="left"/>
    </xf>
    <xf numFmtId="167" fontId="7" fillId="0" borderId="0" xfId="42" applyNumberFormat="1" applyFont="1" applyBorder="1" applyAlignment="1">
      <alignment/>
    </xf>
    <xf numFmtId="43" fontId="6" fillId="0" borderId="0" xfId="42" applyFont="1" applyBorder="1" applyAlignment="1">
      <alignment/>
    </xf>
    <xf numFmtId="43" fontId="6" fillId="0" borderId="0" xfId="42" applyFont="1" applyFill="1" applyBorder="1" applyAlignment="1">
      <alignment horizontal="left"/>
    </xf>
    <xf numFmtId="43" fontId="8" fillId="0" borderId="0" xfId="42" applyFont="1" applyBorder="1" applyAlignment="1">
      <alignment/>
    </xf>
    <xf numFmtId="43" fontId="0" fillId="0" borderId="0" xfId="42" applyFont="1" applyAlignment="1">
      <alignment/>
    </xf>
    <xf numFmtId="43" fontId="9" fillId="0" borderId="0" xfId="42" applyFont="1" applyAlignment="1">
      <alignment/>
    </xf>
    <xf numFmtId="43" fontId="0" fillId="0" borderId="0" xfId="0" applyNumberFormat="1" applyAlignment="1">
      <alignment/>
    </xf>
    <xf numFmtId="43" fontId="9" fillId="0" borderId="0" xfId="0" applyNumberFormat="1" applyFont="1" applyAlignment="1">
      <alignment/>
    </xf>
    <xf numFmtId="43" fontId="0" fillId="0" borderId="0" xfId="42" applyFont="1" applyAlignment="1">
      <alignment/>
    </xf>
    <xf numFmtId="43" fontId="10" fillId="0" borderId="0" xfId="42" applyFont="1" applyAlignment="1">
      <alignment/>
    </xf>
    <xf numFmtId="168" fontId="0" fillId="0" borderId="10" xfId="42" applyNumberFormat="1" applyFont="1" applyBorder="1" applyAlignment="1">
      <alignment horizontal="center"/>
    </xf>
    <xf numFmtId="43" fontId="0" fillId="0" borderId="15" xfId="42" applyFont="1" applyBorder="1" applyAlignment="1">
      <alignment/>
    </xf>
    <xf numFmtId="39" fontId="0" fillId="0" borderId="15" xfId="42" applyNumberFormat="1" applyFont="1" applyBorder="1" applyAlignment="1">
      <alignment/>
    </xf>
    <xf numFmtId="43" fontId="1" fillId="0" borderId="15" xfId="42" applyFont="1" applyBorder="1" applyAlignment="1">
      <alignment/>
    </xf>
    <xf numFmtId="43" fontId="0" fillId="0" borderId="16" xfId="42" applyFont="1" applyBorder="1" applyAlignment="1">
      <alignment/>
    </xf>
    <xf numFmtId="0" fontId="0" fillId="0" borderId="17" xfId="0" applyFont="1" applyBorder="1" applyAlignment="1">
      <alignment vertical="center" wrapText="1"/>
    </xf>
    <xf numFmtId="0" fontId="0" fillId="0" borderId="18" xfId="0" applyFont="1" applyBorder="1" applyAlignment="1">
      <alignment vertical="center" wrapText="1"/>
    </xf>
    <xf numFmtId="43" fontId="1" fillId="0" borderId="19" xfId="42" applyFont="1" applyBorder="1" applyAlignment="1">
      <alignment/>
    </xf>
    <xf numFmtId="43" fontId="0" fillId="0" borderId="19" xfId="42" applyFont="1" applyBorder="1" applyAlignment="1">
      <alignment/>
    </xf>
    <xf numFmtId="39" fontId="0" fillId="0" borderId="19" xfId="42" applyNumberFormat="1" applyFont="1" applyBorder="1" applyAlignment="1">
      <alignment/>
    </xf>
    <xf numFmtId="43" fontId="0" fillId="0" borderId="20" xfId="42" applyFont="1" applyBorder="1" applyAlignment="1">
      <alignment/>
    </xf>
    <xf numFmtId="43" fontId="1" fillId="0" borderId="21" xfId="42" applyFont="1" applyBorder="1" applyAlignment="1">
      <alignment/>
    </xf>
    <xf numFmtId="43" fontId="0" fillId="0" borderId="0" xfId="42" applyFont="1" applyAlignment="1">
      <alignment/>
    </xf>
    <xf numFmtId="0" fontId="0" fillId="0" borderId="0" xfId="0" applyFont="1" applyAlignment="1">
      <alignment/>
    </xf>
    <xf numFmtId="0" fontId="0" fillId="0" borderId="12" xfId="0" applyFont="1" applyBorder="1" applyAlignment="1">
      <alignment wrapText="1"/>
    </xf>
    <xf numFmtId="0" fontId="0" fillId="0" borderId="14" xfId="0" applyFont="1" applyBorder="1" applyAlignment="1">
      <alignment wrapText="1"/>
    </xf>
    <xf numFmtId="0" fontId="0" fillId="0" borderId="17" xfId="0" applyFont="1" applyBorder="1" applyAlignment="1">
      <alignment wrapText="1"/>
    </xf>
    <xf numFmtId="0" fontId="1" fillId="0" borderId="0" xfId="0" applyFont="1" applyBorder="1" applyAlignment="1">
      <alignment horizontal="left"/>
    </xf>
    <xf numFmtId="0" fontId="12" fillId="0" borderId="0" xfId="0" applyFont="1" applyAlignment="1">
      <alignment vertical="top"/>
    </xf>
    <xf numFmtId="0" fontId="0" fillId="0" borderId="11" xfId="0" applyBorder="1" applyAlignment="1">
      <alignment horizontal="center"/>
    </xf>
    <xf numFmtId="0" fontId="0" fillId="0" borderId="0" xfId="0" applyFont="1" applyAlignment="1">
      <alignment horizontal="center"/>
    </xf>
    <xf numFmtId="43" fontId="0" fillId="0" borderId="10" xfId="42" applyFont="1" applyBorder="1" applyAlignment="1">
      <alignment horizontal="center"/>
    </xf>
    <xf numFmtId="43" fontId="0" fillId="0" borderId="10" xfId="42" applyFont="1" applyBorder="1" applyAlignment="1">
      <alignment/>
    </xf>
    <xf numFmtId="0" fontId="0" fillId="0" borderId="10" xfId="0" applyFont="1" applyBorder="1" applyAlignment="1">
      <alignment horizontal="left"/>
    </xf>
    <xf numFmtId="43" fontId="0" fillId="0" borderId="10" xfId="42" applyFont="1" applyBorder="1" applyAlignment="1">
      <alignment horizontal="center"/>
    </xf>
    <xf numFmtId="43" fontId="0" fillId="0" borderId="10" xfId="42" applyFont="1" applyBorder="1" applyAlignment="1">
      <alignment/>
    </xf>
    <xf numFmtId="43" fontId="1" fillId="0" borderId="10" xfId="42" applyFont="1" applyBorder="1" applyAlignment="1">
      <alignment horizontal="center"/>
    </xf>
    <xf numFmtId="43" fontId="0" fillId="0" borderId="10" xfId="42" applyFont="1" applyBorder="1" applyAlignment="1">
      <alignment horizontal="right"/>
    </xf>
    <xf numFmtId="0" fontId="15" fillId="0" borderId="0" xfId="0" applyFont="1" applyAlignment="1">
      <alignment horizontal="justify"/>
    </xf>
    <xf numFmtId="0" fontId="0" fillId="0" borderId="22" xfId="0" applyFont="1" applyBorder="1" applyAlignment="1">
      <alignment horizontal="justify" vertical="top" wrapText="1"/>
    </xf>
    <xf numFmtId="43" fontId="0" fillId="0" borderId="16" xfId="42" applyFont="1" applyBorder="1" applyAlignment="1">
      <alignment horizontal="center" vertical="top" wrapText="1"/>
    </xf>
    <xf numFmtId="0" fontId="0" fillId="0" borderId="23" xfId="0" applyFont="1" applyBorder="1" applyAlignment="1">
      <alignment horizontal="justify" vertical="top" wrapText="1"/>
    </xf>
    <xf numFmtId="43" fontId="0" fillId="0" borderId="24" xfId="42" applyFont="1" applyBorder="1" applyAlignment="1">
      <alignment horizontal="center" vertical="top" wrapText="1"/>
    </xf>
    <xf numFmtId="43" fontId="0" fillId="0" borderId="15" xfId="42" applyFont="1" applyBorder="1" applyAlignment="1">
      <alignment horizontal="center" vertical="top" wrapText="1"/>
    </xf>
    <xf numFmtId="43" fontId="0" fillId="0" borderId="25" xfId="42" applyFont="1" applyBorder="1" applyAlignment="1">
      <alignment horizontal="center" vertical="top" wrapText="1"/>
    </xf>
    <xf numFmtId="0" fontId="1" fillId="0" borderId="26" xfId="0" applyFont="1" applyBorder="1" applyAlignment="1">
      <alignment vertical="center"/>
    </xf>
    <xf numFmtId="0" fontId="1" fillId="0" borderId="27" xfId="0" applyFont="1" applyBorder="1" applyAlignment="1">
      <alignment horizontal="right" vertical="center" wrapText="1"/>
    </xf>
    <xf numFmtId="0" fontId="1" fillId="0" borderId="28" xfId="0" applyFont="1" applyBorder="1" applyAlignment="1">
      <alignment vertical="center" wrapText="1"/>
    </xf>
    <xf numFmtId="0" fontId="1" fillId="0" borderId="29" xfId="0" applyFont="1" applyBorder="1" applyAlignment="1">
      <alignment horizontal="right" vertical="center" wrapText="1"/>
    </xf>
    <xf numFmtId="43" fontId="0" fillId="0" borderId="25" xfId="42" applyFont="1" applyBorder="1" applyAlignment="1">
      <alignment horizontal="center" wrapText="1"/>
    </xf>
    <xf numFmtId="0" fontId="12" fillId="0" borderId="0" xfId="0" applyFont="1" applyAlignment="1">
      <alignment vertical="top"/>
    </xf>
    <xf numFmtId="0" fontId="0" fillId="0" borderId="0" xfId="0" applyAlignment="1">
      <alignment/>
    </xf>
    <xf numFmtId="0" fontId="3"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3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8" xfId="0" applyFont="1" applyBorder="1" applyAlignment="1">
      <alignment horizontal="center" vertical="center"/>
    </xf>
    <xf numFmtId="0" fontId="1" fillId="0" borderId="15" xfId="0" applyFont="1"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1" fillId="0" borderId="35" xfId="0" applyFont="1" applyBorder="1" applyAlignment="1">
      <alignment horizontal="center" vertical="center"/>
    </xf>
    <xf numFmtId="0" fontId="1" fillId="0" borderId="16" xfId="0" applyFont="1" applyBorder="1" applyAlignment="1">
      <alignment horizontal="center" vertical="center"/>
    </xf>
    <xf numFmtId="0" fontId="1" fillId="0" borderId="3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3"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6" fillId="0" borderId="0" xfId="0" applyFont="1" applyAlignment="1">
      <alignment horizontal="left"/>
    </xf>
    <xf numFmtId="0" fontId="7" fillId="0" borderId="0" xfId="0" applyFont="1" applyFill="1" applyBorder="1" applyAlignment="1">
      <alignment/>
    </xf>
    <xf numFmtId="0" fontId="0" fillId="0" borderId="0" xfId="0" applyFill="1" applyAlignment="1">
      <alignment/>
    </xf>
    <xf numFmtId="0" fontId="11" fillId="0" borderId="0" xfId="0" applyFont="1" applyAlignment="1">
      <alignment horizontal="center" vertical="center" wrapText="1"/>
    </xf>
    <xf numFmtId="0" fontId="5" fillId="0" borderId="0" xfId="0" applyFont="1" applyAlignment="1">
      <alignment horizontal="center"/>
    </xf>
    <xf numFmtId="0" fontId="6" fillId="0" borderId="0" xfId="0" applyFont="1" applyFill="1" applyBorder="1" applyAlignment="1">
      <alignment wrapText="1"/>
    </xf>
    <xf numFmtId="0" fontId="6" fillId="0" borderId="0" xfId="0" applyFont="1" applyFill="1" applyBorder="1" applyAlignment="1">
      <alignment horizontal="left" vertical="top" wrapText="1"/>
    </xf>
    <xf numFmtId="43" fontId="6" fillId="0" borderId="0" xfId="42"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4.png" /><Relationship Id="rId4" Type="http://schemas.openxmlformats.org/officeDocument/2006/relationships/image" Target="../media/image6.png" /><Relationship Id="rId5"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4.png" /><Relationship Id="rId4" Type="http://schemas.openxmlformats.org/officeDocument/2006/relationships/image" Target="../media/image6.png" /><Relationship Id="rId5" Type="http://schemas.openxmlformats.org/officeDocument/2006/relationships/image" Target="../media/image8.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4.png" /><Relationship Id="rId4" Type="http://schemas.openxmlformats.org/officeDocument/2006/relationships/image" Target="../media/image6.png" /><Relationship Id="rId5" Type="http://schemas.openxmlformats.org/officeDocument/2006/relationships/image" Target="../media/image8.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4.png" /><Relationship Id="rId4" Type="http://schemas.openxmlformats.org/officeDocument/2006/relationships/image" Target="../media/image6.png" /><Relationship Id="rId5" Type="http://schemas.openxmlformats.org/officeDocument/2006/relationships/image" Target="../media/image8.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 Id="rId3"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34</xdr:row>
      <xdr:rowOff>114300</xdr:rowOff>
    </xdr:from>
    <xdr:to>
      <xdr:col>3</xdr:col>
      <xdr:colOff>895350</xdr:colOff>
      <xdr:row>37</xdr:row>
      <xdr:rowOff>9525</xdr:rowOff>
    </xdr:to>
    <xdr:pic>
      <xdr:nvPicPr>
        <xdr:cNvPr id="1" name="Picture 1" descr="003"/>
        <xdr:cNvPicPr preferRelativeResize="1">
          <a:picLocks noChangeAspect="1"/>
        </xdr:cNvPicPr>
      </xdr:nvPicPr>
      <xdr:blipFill>
        <a:blip r:embed="rId1"/>
        <a:stretch>
          <a:fillRect/>
        </a:stretch>
      </xdr:blipFill>
      <xdr:spPr>
        <a:xfrm>
          <a:off x="5848350" y="7077075"/>
          <a:ext cx="523875" cy="447675"/>
        </a:xfrm>
        <a:prstGeom prst="rect">
          <a:avLst/>
        </a:prstGeom>
        <a:noFill/>
        <a:ln w="9525" cmpd="sng">
          <a:noFill/>
        </a:ln>
      </xdr:spPr>
    </xdr:pic>
    <xdr:clientData/>
  </xdr:twoCellAnchor>
  <xdr:twoCellAnchor>
    <xdr:from>
      <xdr:col>2</xdr:col>
      <xdr:colOff>790575</xdr:colOff>
      <xdr:row>34</xdr:row>
      <xdr:rowOff>142875</xdr:rowOff>
    </xdr:from>
    <xdr:to>
      <xdr:col>3</xdr:col>
      <xdr:colOff>95250</xdr:colOff>
      <xdr:row>37</xdr:row>
      <xdr:rowOff>28575</xdr:rowOff>
    </xdr:to>
    <xdr:pic>
      <xdr:nvPicPr>
        <xdr:cNvPr id="2" name="Picture 2"/>
        <xdr:cNvPicPr preferRelativeResize="1">
          <a:picLocks noChangeAspect="1"/>
        </xdr:cNvPicPr>
      </xdr:nvPicPr>
      <xdr:blipFill>
        <a:blip r:embed="rId2"/>
        <a:stretch>
          <a:fillRect/>
        </a:stretch>
      </xdr:blipFill>
      <xdr:spPr>
        <a:xfrm>
          <a:off x="4905375" y="7105650"/>
          <a:ext cx="666750" cy="438150"/>
        </a:xfrm>
        <a:prstGeom prst="rect">
          <a:avLst/>
        </a:prstGeom>
        <a:noFill/>
        <a:ln w="9525" cmpd="sng">
          <a:noFill/>
        </a:ln>
      </xdr:spPr>
    </xdr:pic>
    <xdr:clientData/>
  </xdr:twoCellAnchor>
  <xdr:twoCellAnchor>
    <xdr:from>
      <xdr:col>0</xdr:col>
      <xdr:colOff>2000250</xdr:colOff>
      <xdr:row>34</xdr:row>
      <xdr:rowOff>200025</xdr:rowOff>
    </xdr:from>
    <xdr:to>
      <xdr:col>0</xdr:col>
      <xdr:colOff>2581275</xdr:colOff>
      <xdr:row>36</xdr:row>
      <xdr:rowOff>142875</xdr:rowOff>
    </xdr:to>
    <xdr:pic>
      <xdr:nvPicPr>
        <xdr:cNvPr id="3" name="Picture 3"/>
        <xdr:cNvPicPr preferRelativeResize="1">
          <a:picLocks noChangeAspect="1"/>
        </xdr:cNvPicPr>
      </xdr:nvPicPr>
      <xdr:blipFill>
        <a:blip r:embed="rId3"/>
        <a:stretch>
          <a:fillRect/>
        </a:stretch>
      </xdr:blipFill>
      <xdr:spPr>
        <a:xfrm>
          <a:off x="2000250" y="7162800"/>
          <a:ext cx="581025" cy="333375"/>
        </a:xfrm>
        <a:prstGeom prst="rect">
          <a:avLst/>
        </a:prstGeom>
        <a:noFill/>
        <a:ln w="9525" cmpd="sng">
          <a:noFill/>
        </a:ln>
      </xdr:spPr>
    </xdr:pic>
    <xdr:clientData/>
  </xdr:twoCellAnchor>
  <xdr:twoCellAnchor>
    <xdr:from>
      <xdr:col>0</xdr:col>
      <xdr:colOff>352425</xdr:colOff>
      <xdr:row>34</xdr:row>
      <xdr:rowOff>161925</xdr:rowOff>
    </xdr:from>
    <xdr:to>
      <xdr:col>0</xdr:col>
      <xdr:colOff>857250</xdr:colOff>
      <xdr:row>37</xdr:row>
      <xdr:rowOff>9525</xdr:rowOff>
    </xdr:to>
    <xdr:pic>
      <xdr:nvPicPr>
        <xdr:cNvPr id="4" name="Picture 5"/>
        <xdr:cNvPicPr preferRelativeResize="1">
          <a:picLocks noChangeAspect="1"/>
        </xdr:cNvPicPr>
      </xdr:nvPicPr>
      <xdr:blipFill>
        <a:blip r:embed="rId4"/>
        <a:stretch>
          <a:fillRect/>
        </a:stretch>
      </xdr:blipFill>
      <xdr:spPr>
        <a:xfrm>
          <a:off x="352425" y="7124700"/>
          <a:ext cx="504825" cy="400050"/>
        </a:xfrm>
        <a:prstGeom prst="rect">
          <a:avLst/>
        </a:prstGeom>
        <a:noFill/>
        <a:ln w="9525" cmpd="sng">
          <a:noFill/>
        </a:ln>
      </xdr:spPr>
    </xdr:pic>
    <xdr:clientData/>
  </xdr:twoCellAnchor>
  <xdr:twoCellAnchor>
    <xdr:from>
      <xdr:col>1</xdr:col>
      <xdr:colOff>733425</xdr:colOff>
      <xdr:row>34</xdr:row>
      <xdr:rowOff>190500</xdr:rowOff>
    </xdr:from>
    <xdr:to>
      <xdr:col>2</xdr:col>
      <xdr:colOff>114300</xdr:colOff>
      <xdr:row>37</xdr:row>
      <xdr:rowOff>47625</xdr:rowOff>
    </xdr:to>
    <xdr:pic>
      <xdr:nvPicPr>
        <xdr:cNvPr id="5" name="Picture 6"/>
        <xdr:cNvPicPr preferRelativeResize="1">
          <a:picLocks noChangeAspect="1"/>
        </xdr:cNvPicPr>
      </xdr:nvPicPr>
      <xdr:blipFill>
        <a:blip r:embed="rId5"/>
        <a:stretch>
          <a:fillRect/>
        </a:stretch>
      </xdr:blipFill>
      <xdr:spPr>
        <a:xfrm>
          <a:off x="3448050" y="7153275"/>
          <a:ext cx="78105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638175</xdr:colOff>
      <xdr:row>34</xdr:row>
      <xdr:rowOff>9525</xdr:rowOff>
    </xdr:from>
    <xdr:to>
      <xdr:col>4</xdr:col>
      <xdr:colOff>1162050</xdr:colOff>
      <xdr:row>36</xdr:row>
      <xdr:rowOff>133350</xdr:rowOff>
    </xdr:to>
    <xdr:pic>
      <xdr:nvPicPr>
        <xdr:cNvPr id="1" name="Picture 1" descr="003"/>
        <xdr:cNvPicPr preferRelativeResize="1">
          <a:picLocks noChangeAspect="1"/>
        </xdr:cNvPicPr>
      </xdr:nvPicPr>
      <xdr:blipFill>
        <a:blip r:embed="rId1"/>
        <a:stretch>
          <a:fillRect/>
        </a:stretch>
      </xdr:blipFill>
      <xdr:spPr>
        <a:xfrm>
          <a:off x="5686425" y="6886575"/>
          <a:ext cx="523875" cy="447675"/>
        </a:xfrm>
        <a:prstGeom prst="rect">
          <a:avLst/>
        </a:prstGeom>
        <a:noFill/>
        <a:ln w="9525" cmpd="sng">
          <a:noFill/>
        </a:ln>
      </xdr:spPr>
    </xdr:pic>
    <xdr:clientData/>
  </xdr:twoCellAnchor>
  <xdr:twoCellAnchor>
    <xdr:from>
      <xdr:col>3</xdr:col>
      <xdr:colOff>876300</xdr:colOff>
      <xdr:row>34</xdr:row>
      <xdr:rowOff>47625</xdr:rowOff>
    </xdr:from>
    <xdr:to>
      <xdr:col>4</xdr:col>
      <xdr:colOff>361950</xdr:colOff>
      <xdr:row>37</xdr:row>
      <xdr:rowOff>0</xdr:rowOff>
    </xdr:to>
    <xdr:pic>
      <xdr:nvPicPr>
        <xdr:cNvPr id="2" name="Picture 2"/>
        <xdr:cNvPicPr preferRelativeResize="1">
          <a:picLocks noChangeAspect="1"/>
        </xdr:cNvPicPr>
      </xdr:nvPicPr>
      <xdr:blipFill>
        <a:blip r:embed="rId2"/>
        <a:stretch>
          <a:fillRect/>
        </a:stretch>
      </xdr:blipFill>
      <xdr:spPr>
        <a:xfrm>
          <a:off x="4743450" y="6924675"/>
          <a:ext cx="666750" cy="438150"/>
        </a:xfrm>
        <a:prstGeom prst="rect">
          <a:avLst/>
        </a:prstGeom>
        <a:noFill/>
        <a:ln w="9525" cmpd="sng">
          <a:noFill/>
        </a:ln>
      </xdr:spPr>
    </xdr:pic>
    <xdr:clientData/>
  </xdr:twoCellAnchor>
  <xdr:twoCellAnchor>
    <xdr:from>
      <xdr:col>0</xdr:col>
      <xdr:colOff>504825</xdr:colOff>
      <xdr:row>33</xdr:row>
      <xdr:rowOff>200025</xdr:rowOff>
    </xdr:from>
    <xdr:to>
      <xdr:col>0</xdr:col>
      <xdr:colOff>504825</xdr:colOff>
      <xdr:row>35</xdr:row>
      <xdr:rowOff>142875</xdr:rowOff>
    </xdr:to>
    <xdr:pic>
      <xdr:nvPicPr>
        <xdr:cNvPr id="3" name="Picture 3"/>
        <xdr:cNvPicPr preferRelativeResize="1">
          <a:picLocks noChangeAspect="1"/>
        </xdr:cNvPicPr>
      </xdr:nvPicPr>
      <xdr:blipFill>
        <a:blip r:embed="rId3"/>
        <a:stretch>
          <a:fillRect/>
        </a:stretch>
      </xdr:blipFill>
      <xdr:spPr>
        <a:xfrm>
          <a:off x="504825" y="6848475"/>
          <a:ext cx="0" cy="333375"/>
        </a:xfrm>
        <a:prstGeom prst="rect">
          <a:avLst/>
        </a:prstGeom>
        <a:noFill/>
        <a:ln w="9525" cmpd="sng">
          <a:noFill/>
        </a:ln>
      </xdr:spPr>
    </xdr:pic>
    <xdr:clientData/>
  </xdr:twoCellAnchor>
  <xdr:twoCellAnchor>
    <xdr:from>
      <xdr:col>0</xdr:col>
      <xdr:colOff>381000</xdr:colOff>
      <xdr:row>34</xdr:row>
      <xdr:rowOff>76200</xdr:rowOff>
    </xdr:from>
    <xdr:to>
      <xdr:col>1</xdr:col>
      <xdr:colOff>419100</xdr:colOff>
      <xdr:row>36</xdr:row>
      <xdr:rowOff>152400</xdr:rowOff>
    </xdr:to>
    <xdr:pic>
      <xdr:nvPicPr>
        <xdr:cNvPr id="4" name="Picture 5"/>
        <xdr:cNvPicPr preferRelativeResize="1">
          <a:picLocks noChangeAspect="1"/>
        </xdr:cNvPicPr>
      </xdr:nvPicPr>
      <xdr:blipFill>
        <a:blip r:embed="rId4"/>
        <a:stretch>
          <a:fillRect/>
        </a:stretch>
      </xdr:blipFill>
      <xdr:spPr>
        <a:xfrm>
          <a:off x="381000" y="6953250"/>
          <a:ext cx="542925" cy="400050"/>
        </a:xfrm>
        <a:prstGeom prst="rect">
          <a:avLst/>
        </a:prstGeom>
        <a:noFill/>
        <a:ln w="9525" cmpd="sng">
          <a:noFill/>
        </a:ln>
      </xdr:spPr>
    </xdr:pic>
    <xdr:clientData/>
  </xdr:twoCellAnchor>
  <xdr:twoCellAnchor>
    <xdr:from>
      <xdr:col>2</xdr:col>
      <xdr:colOff>685800</xdr:colOff>
      <xdr:row>34</xdr:row>
      <xdr:rowOff>38100</xdr:rowOff>
    </xdr:from>
    <xdr:to>
      <xdr:col>3</xdr:col>
      <xdr:colOff>361950</xdr:colOff>
      <xdr:row>36</xdr:row>
      <xdr:rowOff>123825</xdr:rowOff>
    </xdr:to>
    <xdr:pic>
      <xdr:nvPicPr>
        <xdr:cNvPr id="5" name="Picture 6"/>
        <xdr:cNvPicPr preferRelativeResize="1">
          <a:picLocks noChangeAspect="1"/>
        </xdr:cNvPicPr>
      </xdr:nvPicPr>
      <xdr:blipFill>
        <a:blip r:embed="rId5"/>
        <a:stretch>
          <a:fillRect/>
        </a:stretch>
      </xdr:blipFill>
      <xdr:spPr>
        <a:xfrm>
          <a:off x="3486150" y="6915150"/>
          <a:ext cx="742950" cy="409575"/>
        </a:xfrm>
        <a:prstGeom prst="rect">
          <a:avLst/>
        </a:prstGeom>
        <a:noFill/>
        <a:ln w="9525" cmpd="sng">
          <a:noFill/>
        </a:ln>
      </xdr:spPr>
    </xdr:pic>
    <xdr:clientData/>
  </xdr:twoCellAnchor>
  <xdr:twoCellAnchor>
    <xdr:from>
      <xdr:col>1</xdr:col>
      <xdr:colOff>1428750</xdr:colOff>
      <xdr:row>34</xdr:row>
      <xdr:rowOff>114300</xdr:rowOff>
    </xdr:from>
    <xdr:to>
      <xdr:col>1</xdr:col>
      <xdr:colOff>2009775</xdr:colOff>
      <xdr:row>36</xdr:row>
      <xdr:rowOff>123825</xdr:rowOff>
    </xdr:to>
    <xdr:pic>
      <xdr:nvPicPr>
        <xdr:cNvPr id="6" name="Picture 3"/>
        <xdr:cNvPicPr preferRelativeResize="1">
          <a:picLocks noChangeAspect="1"/>
        </xdr:cNvPicPr>
      </xdr:nvPicPr>
      <xdr:blipFill>
        <a:blip r:embed="rId3"/>
        <a:stretch>
          <a:fillRect/>
        </a:stretch>
      </xdr:blipFill>
      <xdr:spPr>
        <a:xfrm>
          <a:off x="1933575" y="6991350"/>
          <a:ext cx="58102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609600</xdr:colOff>
      <xdr:row>37</xdr:row>
      <xdr:rowOff>9525</xdr:rowOff>
    </xdr:from>
    <xdr:to>
      <xdr:col>4</xdr:col>
      <xdr:colOff>609600</xdr:colOff>
      <xdr:row>39</xdr:row>
      <xdr:rowOff>133350</xdr:rowOff>
    </xdr:to>
    <xdr:pic>
      <xdr:nvPicPr>
        <xdr:cNvPr id="1" name="Picture 1" descr="003"/>
        <xdr:cNvPicPr preferRelativeResize="1">
          <a:picLocks noChangeAspect="1"/>
        </xdr:cNvPicPr>
      </xdr:nvPicPr>
      <xdr:blipFill>
        <a:blip r:embed="rId1"/>
        <a:stretch>
          <a:fillRect/>
        </a:stretch>
      </xdr:blipFill>
      <xdr:spPr>
        <a:xfrm>
          <a:off x="6810375" y="7896225"/>
          <a:ext cx="0" cy="447675"/>
        </a:xfrm>
        <a:prstGeom prst="rect">
          <a:avLst/>
        </a:prstGeom>
        <a:noFill/>
        <a:ln w="9525" cmpd="sng">
          <a:noFill/>
        </a:ln>
      </xdr:spPr>
    </xdr:pic>
    <xdr:clientData/>
  </xdr:twoCellAnchor>
  <xdr:twoCellAnchor>
    <xdr:from>
      <xdr:col>2</xdr:col>
      <xdr:colOff>323850</xdr:colOff>
      <xdr:row>37</xdr:row>
      <xdr:rowOff>38100</xdr:rowOff>
    </xdr:from>
    <xdr:to>
      <xdr:col>2</xdr:col>
      <xdr:colOff>857250</xdr:colOff>
      <xdr:row>39</xdr:row>
      <xdr:rowOff>152400</xdr:rowOff>
    </xdr:to>
    <xdr:pic>
      <xdr:nvPicPr>
        <xdr:cNvPr id="2" name="Picture 2"/>
        <xdr:cNvPicPr preferRelativeResize="1">
          <a:picLocks noChangeAspect="1"/>
        </xdr:cNvPicPr>
      </xdr:nvPicPr>
      <xdr:blipFill>
        <a:blip r:embed="rId2"/>
        <a:stretch>
          <a:fillRect/>
        </a:stretch>
      </xdr:blipFill>
      <xdr:spPr>
        <a:xfrm>
          <a:off x="4638675" y="7924800"/>
          <a:ext cx="533400" cy="438150"/>
        </a:xfrm>
        <a:prstGeom prst="rect">
          <a:avLst/>
        </a:prstGeom>
        <a:noFill/>
        <a:ln w="9525" cmpd="sng">
          <a:noFill/>
        </a:ln>
      </xdr:spPr>
    </xdr:pic>
    <xdr:clientData/>
  </xdr:twoCellAnchor>
  <xdr:twoCellAnchor>
    <xdr:from>
      <xdr:col>0</xdr:col>
      <xdr:colOff>1704975</xdr:colOff>
      <xdr:row>37</xdr:row>
      <xdr:rowOff>76200</xdr:rowOff>
    </xdr:from>
    <xdr:to>
      <xdr:col>0</xdr:col>
      <xdr:colOff>2343150</xdr:colOff>
      <xdr:row>39</xdr:row>
      <xdr:rowOff>85725</xdr:rowOff>
    </xdr:to>
    <xdr:pic>
      <xdr:nvPicPr>
        <xdr:cNvPr id="3" name="Picture 3"/>
        <xdr:cNvPicPr preferRelativeResize="1">
          <a:picLocks noChangeAspect="1"/>
        </xdr:cNvPicPr>
      </xdr:nvPicPr>
      <xdr:blipFill>
        <a:blip r:embed="rId3"/>
        <a:stretch>
          <a:fillRect/>
        </a:stretch>
      </xdr:blipFill>
      <xdr:spPr>
        <a:xfrm>
          <a:off x="1704975" y="7962900"/>
          <a:ext cx="638175" cy="333375"/>
        </a:xfrm>
        <a:prstGeom prst="rect">
          <a:avLst/>
        </a:prstGeom>
        <a:noFill/>
        <a:ln w="9525" cmpd="sng">
          <a:noFill/>
        </a:ln>
      </xdr:spPr>
    </xdr:pic>
    <xdr:clientData/>
  </xdr:twoCellAnchor>
  <xdr:twoCellAnchor>
    <xdr:from>
      <xdr:col>0</xdr:col>
      <xdr:colOff>276225</xdr:colOff>
      <xdr:row>36</xdr:row>
      <xdr:rowOff>219075</xdr:rowOff>
    </xdr:from>
    <xdr:to>
      <xdr:col>0</xdr:col>
      <xdr:colOff>962025</xdr:colOff>
      <xdr:row>39</xdr:row>
      <xdr:rowOff>66675</xdr:rowOff>
    </xdr:to>
    <xdr:pic>
      <xdr:nvPicPr>
        <xdr:cNvPr id="4" name="Picture 5"/>
        <xdr:cNvPicPr preferRelativeResize="1">
          <a:picLocks noChangeAspect="1"/>
        </xdr:cNvPicPr>
      </xdr:nvPicPr>
      <xdr:blipFill>
        <a:blip r:embed="rId4"/>
        <a:stretch>
          <a:fillRect/>
        </a:stretch>
      </xdr:blipFill>
      <xdr:spPr>
        <a:xfrm>
          <a:off x="276225" y="7877175"/>
          <a:ext cx="685800" cy="400050"/>
        </a:xfrm>
        <a:prstGeom prst="rect">
          <a:avLst/>
        </a:prstGeom>
        <a:noFill/>
        <a:ln w="9525" cmpd="sng">
          <a:noFill/>
        </a:ln>
      </xdr:spPr>
    </xdr:pic>
    <xdr:clientData/>
  </xdr:twoCellAnchor>
  <xdr:twoCellAnchor>
    <xdr:from>
      <xdr:col>1</xdr:col>
      <xdr:colOff>114300</xdr:colOff>
      <xdr:row>37</xdr:row>
      <xdr:rowOff>47625</xdr:rowOff>
    </xdr:from>
    <xdr:to>
      <xdr:col>1</xdr:col>
      <xdr:colOff>809625</xdr:colOff>
      <xdr:row>39</xdr:row>
      <xdr:rowOff>133350</xdr:rowOff>
    </xdr:to>
    <xdr:pic>
      <xdr:nvPicPr>
        <xdr:cNvPr id="5" name="Picture 6"/>
        <xdr:cNvPicPr preferRelativeResize="1">
          <a:picLocks noChangeAspect="1"/>
        </xdr:cNvPicPr>
      </xdr:nvPicPr>
      <xdr:blipFill>
        <a:blip r:embed="rId5"/>
        <a:stretch>
          <a:fillRect/>
        </a:stretch>
      </xdr:blipFill>
      <xdr:spPr>
        <a:xfrm>
          <a:off x="3343275" y="7934325"/>
          <a:ext cx="695325" cy="409575"/>
        </a:xfrm>
        <a:prstGeom prst="rect">
          <a:avLst/>
        </a:prstGeom>
        <a:noFill/>
        <a:ln w="9525" cmpd="sng">
          <a:noFill/>
        </a:ln>
      </xdr:spPr>
    </xdr:pic>
    <xdr:clientData/>
  </xdr:twoCellAnchor>
  <xdr:twoCellAnchor>
    <xdr:from>
      <xdr:col>1</xdr:col>
      <xdr:colOff>1085850</xdr:colOff>
      <xdr:row>37</xdr:row>
      <xdr:rowOff>114300</xdr:rowOff>
    </xdr:from>
    <xdr:to>
      <xdr:col>1</xdr:col>
      <xdr:colOff>1085850</xdr:colOff>
      <xdr:row>39</xdr:row>
      <xdr:rowOff>123825</xdr:rowOff>
    </xdr:to>
    <xdr:pic>
      <xdr:nvPicPr>
        <xdr:cNvPr id="6" name="Picture 3"/>
        <xdr:cNvPicPr preferRelativeResize="1">
          <a:picLocks noChangeAspect="1"/>
        </xdr:cNvPicPr>
      </xdr:nvPicPr>
      <xdr:blipFill>
        <a:blip r:embed="rId3"/>
        <a:stretch>
          <a:fillRect/>
        </a:stretch>
      </xdr:blipFill>
      <xdr:spPr>
        <a:xfrm>
          <a:off x="4314825" y="8001000"/>
          <a:ext cx="0" cy="333375"/>
        </a:xfrm>
        <a:prstGeom prst="rect">
          <a:avLst/>
        </a:prstGeom>
        <a:noFill/>
        <a:ln w="9525" cmpd="sng">
          <a:noFill/>
        </a:ln>
      </xdr:spPr>
    </xdr:pic>
    <xdr:clientData/>
  </xdr:twoCellAnchor>
  <xdr:twoCellAnchor>
    <xdr:from>
      <xdr:col>3</xdr:col>
      <xdr:colOff>0</xdr:colOff>
      <xdr:row>37</xdr:row>
      <xdr:rowOff>47625</xdr:rowOff>
    </xdr:from>
    <xdr:to>
      <xdr:col>3</xdr:col>
      <xdr:colOff>647700</xdr:colOff>
      <xdr:row>39</xdr:row>
      <xdr:rowOff>142875</xdr:rowOff>
    </xdr:to>
    <xdr:pic>
      <xdr:nvPicPr>
        <xdr:cNvPr id="7" name="Picture 1" descr="003"/>
        <xdr:cNvPicPr preferRelativeResize="1">
          <a:picLocks noChangeAspect="1"/>
        </xdr:cNvPicPr>
      </xdr:nvPicPr>
      <xdr:blipFill>
        <a:blip r:embed="rId1"/>
        <a:stretch>
          <a:fillRect/>
        </a:stretch>
      </xdr:blipFill>
      <xdr:spPr>
        <a:xfrm>
          <a:off x="5534025" y="7934325"/>
          <a:ext cx="647700"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895350</xdr:colOff>
      <xdr:row>34</xdr:row>
      <xdr:rowOff>9525</xdr:rowOff>
    </xdr:from>
    <xdr:to>
      <xdr:col>8</xdr:col>
      <xdr:colOff>19050</xdr:colOff>
      <xdr:row>36</xdr:row>
      <xdr:rowOff>133350</xdr:rowOff>
    </xdr:to>
    <xdr:pic>
      <xdr:nvPicPr>
        <xdr:cNvPr id="1" name="Picture 1" descr="003"/>
        <xdr:cNvPicPr preferRelativeResize="1">
          <a:picLocks noChangeAspect="1"/>
        </xdr:cNvPicPr>
      </xdr:nvPicPr>
      <xdr:blipFill>
        <a:blip r:embed="rId1"/>
        <a:stretch>
          <a:fillRect/>
        </a:stretch>
      </xdr:blipFill>
      <xdr:spPr>
        <a:xfrm>
          <a:off x="9944100" y="7715250"/>
          <a:ext cx="523875" cy="447675"/>
        </a:xfrm>
        <a:prstGeom prst="rect">
          <a:avLst/>
        </a:prstGeom>
        <a:noFill/>
        <a:ln w="9525" cmpd="sng">
          <a:noFill/>
        </a:ln>
      </xdr:spPr>
    </xdr:pic>
    <xdr:clientData/>
  </xdr:twoCellAnchor>
  <xdr:twoCellAnchor>
    <xdr:from>
      <xdr:col>6</xdr:col>
      <xdr:colOff>314325</xdr:colOff>
      <xdr:row>33</xdr:row>
      <xdr:rowOff>219075</xdr:rowOff>
    </xdr:from>
    <xdr:to>
      <xdr:col>6</xdr:col>
      <xdr:colOff>857250</xdr:colOff>
      <xdr:row>36</xdr:row>
      <xdr:rowOff>104775</xdr:rowOff>
    </xdr:to>
    <xdr:pic>
      <xdr:nvPicPr>
        <xdr:cNvPr id="2" name="Picture 2"/>
        <xdr:cNvPicPr preferRelativeResize="1">
          <a:picLocks noChangeAspect="1"/>
        </xdr:cNvPicPr>
      </xdr:nvPicPr>
      <xdr:blipFill>
        <a:blip r:embed="rId2"/>
        <a:stretch>
          <a:fillRect/>
        </a:stretch>
      </xdr:blipFill>
      <xdr:spPr>
        <a:xfrm>
          <a:off x="8162925" y="7696200"/>
          <a:ext cx="542925" cy="438150"/>
        </a:xfrm>
        <a:prstGeom prst="rect">
          <a:avLst/>
        </a:prstGeom>
        <a:noFill/>
        <a:ln w="9525" cmpd="sng">
          <a:noFill/>
        </a:ln>
      </xdr:spPr>
    </xdr:pic>
    <xdr:clientData/>
  </xdr:twoCellAnchor>
  <xdr:twoCellAnchor>
    <xdr:from>
      <xdr:col>0</xdr:col>
      <xdr:colOff>1257300</xdr:colOff>
      <xdr:row>33</xdr:row>
      <xdr:rowOff>200025</xdr:rowOff>
    </xdr:from>
    <xdr:to>
      <xdr:col>0</xdr:col>
      <xdr:colOff>1257300</xdr:colOff>
      <xdr:row>35</xdr:row>
      <xdr:rowOff>142875</xdr:rowOff>
    </xdr:to>
    <xdr:pic>
      <xdr:nvPicPr>
        <xdr:cNvPr id="3" name="Picture 3"/>
        <xdr:cNvPicPr preferRelativeResize="1">
          <a:picLocks noChangeAspect="1"/>
        </xdr:cNvPicPr>
      </xdr:nvPicPr>
      <xdr:blipFill>
        <a:blip r:embed="rId3"/>
        <a:stretch>
          <a:fillRect/>
        </a:stretch>
      </xdr:blipFill>
      <xdr:spPr>
        <a:xfrm>
          <a:off x="1257300" y="7677150"/>
          <a:ext cx="0" cy="333375"/>
        </a:xfrm>
        <a:prstGeom prst="rect">
          <a:avLst/>
        </a:prstGeom>
        <a:noFill/>
        <a:ln w="9525" cmpd="sng">
          <a:noFill/>
        </a:ln>
      </xdr:spPr>
    </xdr:pic>
    <xdr:clientData/>
  </xdr:twoCellAnchor>
  <xdr:twoCellAnchor>
    <xdr:from>
      <xdr:col>1</xdr:col>
      <xdr:colOff>552450</xdr:colOff>
      <xdr:row>33</xdr:row>
      <xdr:rowOff>190500</xdr:rowOff>
    </xdr:from>
    <xdr:to>
      <xdr:col>1</xdr:col>
      <xdr:colOff>1057275</xdr:colOff>
      <xdr:row>36</xdr:row>
      <xdr:rowOff>38100</xdr:rowOff>
    </xdr:to>
    <xdr:pic>
      <xdr:nvPicPr>
        <xdr:cNvPr id="4" name="Picture 5"/>
        <xdr:cNvPicPr preferRelativeResize="1">
          <a:picLocks noChangeAspect="1"/>
        </xdr:cNvPicPr>
      </xdr:nvPicPr>
      <xdr:blipFill>
        <a:blip r:embed="rId4"/>
        <a:stretch>
          <a:fillRect/>
        </a:stretch>
      </xdr:blipFill>
      <xdr:spPr>
        <a:xfrm>
          <a:off x="1809750" y="7667625"/>
          <a:ext cx="504825" cy="400050"/>
        </a:xfrm>
        <a:prstGeom prst="rect">
          <a:avLst/>
        </a:prstGeom>
        <a:noFill/>
        <a:ln w="9525" cmpd="sng">
          <a:noFill/>
        </a:ln>
      </xdr:spPr>
    </xdr:pic>
    <xdr:clientData/>
  </xdr:twoCellAnchor>
  <xdr:twoCellAnchor>
    <xdr:from>
      <xdr:col>4</xdr:col>
      <xdr:colOff>628650</xdr:colOff>
      <xdr:row>34</xdr:row>
      <xdr:rowOff>9525</xdr:rowOff>
    </xdr:from>
    <xdr:to>
      <xdr:col>5</xdr:col>
      <xdr:colOff>409575</xdr:colOff>
      <xdr:row>36</xdr:row>
      <xdr:rowOff>95250</xdr:rowOff>
    </xdr:to>
    <xdr:pic>
      <xdr:nvPicPr>
        <xdr:cNvPr id="5" name="Picture 6"/>
        <xdr:cNvPicPr preferRelativeResize="1">
          <a:picLocks noChangeAspect="1"/>
        </xdr:cNvPicPr>
      </xdr:nvPicPr>
      <xdr:blipFill>
        <a:blip r:embed="rId5"/>
        <a:stretch>
          <a:fillRect/>
        </a:stretch>
      </xdr:blipFill>
      <xdr:spPr>
        <a:xfrm>
          <a:off x="6048375" y="7715250"/>
          <a:ext cx="1009650" cy="409575"/>
        </a:xfrm>
        <a:prstGeom prst="rect">
          <a:avLst/>
        </a:prstGeom>
        <a:noFill/>
        <a:ln w="9525" cmpd="sng">
          <a:noFill/>
        </a:ln>
      </xdr:spPr>
    </xdr:pic>
    <xdr:clientData/>
  </xdr:twoCellAnchor>
  <xdr:twoCellAnchor>
    <xdr:from>
      <xdr:col>2</xdr:col>
      <xdr:colOff>933450</xdr:colOff>
      <xdr:row>34</xdr:row>
      <xdr:rowOff>57150</xdr:rowOff>
    </xdr:from>
    <xdr:to>
      <xdr:col>3</xdr:col>
      <xdr:colOff>276225</xdr:colOff>
      <xdr:row>36</xdr:row>
      <xdr:rowOff>66675</xdr:rowOff>
    </xdr:to>
    <xdr:pic>
      <xdr:nvPicPr>
        <xdr:cNvPr id="6" name="Picture 3"/>
        <xdr:cNvPicPr preferRelativeResize="1">
          <a:picLocks noChangeAspect="1"/>
        </xdr:cNvPicPr>
      </xdr:nvPicPr>
      <xdr:blipFill>
        <a:blip r:embed="rId3"/>
        <a:stretch>
          <a:fillRect/>
        </a:stretch>
      </xdr:blipFill>
      <xdr:spPr>
        <a:xfrm>
          <a:off x="3819525" y="7762875"/>
          <a:ext cx="581025"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1952625</xdr:colOff>
      <xdr:row>13</xdr:row>
      <xdr:rowOff>200025</xdr:rowOff>
    </xdr:from>
    <xdr:to>
      <xdr:col>0</xdr:col>
      <xdr:colOff>1952625</xdr:colOff>
      <xdr:row>15</xdr:row>
      <xdr:rowOff>142875</xdr:rowOff>
    </xdr:to>
    <xdr:pic>
      <xdr:nvPicPr>
        <xdr:cNvPr id="1" name="Picture 3"/>
        <xdr:cNvPicPr preferRelativeResize="1">
          <a:picLocks noChangeAspect="1"/>
        </xdr:cNvPicPr>
      </xdr:nvPicPr>
      <xdr:blipFill>
        <a:blip r:embed="rId1"/>
        <a:stretch>
          <a:fillRect/>
        </a:stretch>
      </xdr:blipFill>
      <xdr:spPr>
        <a:xfrm>
          <a:off x="1952625" y="3352800"/>
          <a:ext cx="0" cy="333375"/>
        </a:xfrm>
        <a:prstGeom prst="rect">
          <a:avLst/>
        </a:prstGeom>
        <a:noFill/>
        <a:ln w="9525" cmpd="sng">
          <a:noFill/>
        </a:ln>
      </xdr:spPr>
    </xdr:pic>
    <xdr:clientData/>
  </xdr:twoCellAnchor>
  <xdr:twoCellAnchor>
    <xdr:from>
      <xdr:col>2</xdr:col>
      <xdr:colOff>742950</xdr:colOff>
      <xdr:row>14</xdr:row>
      <xdr:rowOff>123825</xdr:rowOff>
    </xdr:from>
    <xdr:to>
      <xdr:col>3</xdr:col>
      <xdr:colOff>485775</xdr:colOff>
      <xdr:row>17</xdr:row>
      <xdr:rowOff>38100</xdr:rowOff>
    </xdr:to>
    <xdr:pic>
      <xdr:nvPicPr>
        <xdr:cNvPr id="2" name="Picture 5"/>
        <xdr:cNvPicPr preferRelativeResize="1">
          <a:picLocks noChangeAspect="1"/>
        </xdr:cNvPicPr>
      </xdr:nvPicPr>
      <xdr:blipFill>
        <a:blip r:embed="rId2"/>
        <a:stretch>
          <a:fillRect/>
        </a:stretch>
      </xdr:blipFill>
      <xdr:spPr>
        <a:xfrm>
          <a:off x="3724275" y="3505200"/>
          <a:ext cx="733425" cy="400050"/>
        </a:xfrm>
        <a:prstGeom prst="rect">
          <a:avLst/>
        </a:prstGeom>
        <a:noFill/>
        <a:ln w="9525" cmpd="sng">
          <a:noFill/>
        </a:ln>
      </xdr:spPr>
    </xdr:pic>
    <xdr:clientData/>
  </xdr:twoCellAnchor>
  <xdr:twoCellAnchor>
    <xdr:from>
      <xdr:col>0</xdr:col>
      <xdr:colOff>285750</xdr:colOff>
      <xdr:row>14</xdr:row>
      <xdr:rowOff>85725</xdr:rowOff>
    </xdr:from>
    <xdr:to>
      <xdr:col>0</xdr:col>
      <xdr:colOff>1085850</xdr:colOff>
      <xdr:row>17</xdr:row>
      <xdr:rowOff>76200</xdr:rowOff>
    </xdr:to>
    <xdr:pic>
      <xdr:nvPicPr>
        <xdr:cNvPr id="3" name="Picture 2"/>
        <xdr:cNvPicPr preferRelativeResize="1">
          <a:picLocks noChangeAspect="1"/>
        </xdr:cNvPicPr>
      </xdr:nvPicPr>
      <xdr:blipFill>
        <a:blip r:embed="rId3"/>
        <a:stretch>
          <a:fillRect/>
        </a:stretch>
      </xdr:blipFill>
      <xdr:spPr>
        <a:xfrm>
          <a:off x="285750" y="3467100"/>
          <a:ext cx="800100"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95</xdr:row>
      <xdr:rowOff>104775</xdr:rowOff>
    </xdr:from>
    <xdr:to>
      <xdr:col>1</xdr:col>
      <xdr:colOff>457200</xdr:colOff>
      <xdr:row>98</xdr:row>
      <xdr:rowOff>19050</xdr:rowOff>
    </xdr:to>
    <xdr:pic>
      <xdr:nvPicPr>
        <xdr:cNvPr id="1" name="Picture 1"/>
        <xdr:cNvPicPr preferRelativeResize="1">
          <a:picLocks noChangeAspect="1"/>
        </xdr:cNvPicPr>
      </xdr:nvPicPr>
      <xdr:blipFill>
        <a:blip r:embed="rId1"/>
        <a:stretch>
          <a:fillRect/>
        </a:stretch>
      </xdr:blipFill>
      <xdr:spPr>
        <a:xfrm>
          <a:off x="266700" y="18345150"/>
          <a:ext cx="800100" cy="400050"/>
        </a:xfrm>
        <a:prstGeom prst="rect">
          <a:avLst/>
        </a:prstGeom>
        <a:noFill/>
        <a:ln w="9525" cmpd="sng">
          <a:noFill/>
        </a:ln>
      </xdr:spPr>
    </xdr:pic>
    <xdr:clientData/>
  </xdr:twoCellAnchor>
  <xdr:twoCellAnchor>
    <xdr:from>
      <xdr:col>6</xdr:col>
      <xdr:colOff>0</xdr:colOff>
      <xdr:row>96</xdr:row>
      <xdr:rowOff>0</xdr:rowOff>
    </xdr:from>
    <xdr:to>
      <xdr:col>7</xdr:col>
      <xdr:colOff>123825</xdr:colOff>
      <xdr:row>98</xdr:row>
      <xdr:rowOff>76200</xdr:rowOff>
    </xdr:to>
    <xdr:pic>
      <xdr:nvPicPr>
        <xdr:cNvPr id="2" name="Picture 5"/>
        <xdr:cNvPicPr preferRelativeResize="1">
          <a:picLocks noChangeAspect="1"/>
        </xdr:cNvPicPr>
      </xdr:nvPicPr>
      <xdr:blipFill>
        <a:blip r:embed="rId2"/>
        <a:stretch>
          <a:fillRect/>
        </a:stretch>
      </xdr:blipFill>
      <xdr:spPr>
        <a:xfrm>
          <a:off x="3714750" y="18402300"/>
          <a:ext cx="7334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H39"/>
  <sheetViews>
    <sheetView zoomScalePageLayoutView="0" workbookViewId="0" topLeftCell="A28">
      <selection activeCell="A35" sqref="A35:IV38"/>
    </sheetView>
  </sheetViews>
  <sheetFormatPr defaultColWidth="9.140625" defaultRowHeight="12.75"/>
  <cols>
    <col min="1" max="1" width="40.7109375" style="0" customWidth="1"/>
    <col min="2" max="2" width="21.00390625" style="0" customWidth="1"/>
    <col min="3" max="3" width="20.421875" style="0" customWidth="1"/>
    <col min="4" max="4" width="15.140625" style="0" customWidth="1"/>
    <col min="8" max="8" width="14.8515625" style="0" bestFit="1" customWidth="1"/>
  </cols>
  <sheetData>
    <row r="3" spans="1:3" ht="20.25">
      <c r="A3" s="106" t="s">
        <v>0</v>
      </c>
      <c r="B3" s="106"/>
      <c r="C3" s="106"/>
    </row>
    <row r="4" spans="1:3" ht="12.75">
      <c r="A4" s="107" t="s">
        <v>1</v>
      </c>
      <c r="B4" s="107"/>
      <c r="C4" s="107"/>
    </row>
    <row r="5" spans="1:3" ht="12.75">
      <c r="A5" s="3"/>
      <c r="B5" s="3"/>
      <c r="C5" s="3"/>
    </row>
    <row r="6" spans="1:3" ht="12.75">
      <c r="A6" s="3"/>
      <c r="B6" s="3"/>
      <c r="C6" s="3"/>
    </row>
    <row r="7" spans="1:3" ht="12.75">
      <c r="A7" s="3"/>
      <c r="B7" s="3"/>
      <c r="C7" s="3"/>
    </row>
    <row r="8" spans="1:3" ht="12.75">
      <c r="A8" s="5"/>
      <c r="B8" s="5"/>
      <c r="C8" s="5"/>
    </row>
    <row r="9" spans="1:3" ht="12.75">
      <c r="A9" s="6" t="s">
        <v>2</v>
      </c>
      <c r="B9" s="6"/>
      <c r="C9" s="6"/>
    </row>
    <row r="10" spans="1:3" ht="12.75">
      <c r="A10" s="6" t="s">
        <v>51</v>
      </c>
      <c r="B10" s="6"/>
      <c r="C10" s="6"/>
    </row>
    <row r="11" spans="1:3" ht="12.75">
      <c r="A11" s="6" t="s">
        <v>125</v>
      </c>
      <c r="B11" s="6"/>
      <c r="C11" s="6"/>
    </row>
    <row r="12" spans="1:3" ht="12.75">
      <c r="A12" s="6"/>
      <c r="B12" s="6"/>
      <c r="C12" s="6"/>
    </row>
    <row r="13" spans="1:3" ht="12.75">
      <c r="A13" s="6"/>
      <c r="B13" s="6"/>
      <c r="C13" s="6"/>
    </row>
    <row r="14" spans="1:3" ht="12.75">
      <c r="A14" s="5"/>
      <c r="B14" s="5"/>
      <c r="C14" s="5"/>
    </row>
    <row r="15" spans="1:3" ht="12.75">
      <c r="A15" s="108" t="s">
        <v>126</v>
      </c>
      <c r="B15" s="108"/>
      <c r="C15" s="108"/>
    </row>
    <row r="16" spans="1:3" ht="13.5" thickBot="1">
      <c r="A16" s="4"/>
      <c r="B16" s="4"/>
      <c r="C16" s="4" t="s">
        <v>41</v>
      </c>
    </row>
    <row r="17" spans="1:3" ht="30" customHeight="1" thickBot="1">
      <c r="A17" s="34" t="s">
        <v>3</v>
      </c>
      <c r="B17" s="39" t="s">
        <v>127</v>
      </c>
      <c r="C17" s="34" t="s">
        <v>128</v>
      </c>
    </row>
    <row r="18" spans="1:3" ht="18" customHeight="1">
      <c r="A18" s="35" t="s">
        <v>112</v>
      </c>
      <c r="B18" s="40">
        <v>560.36</v>
      </c>
      <c r="C18" s="40">
        <v>567.45</v>
      </c>
    </row>
    <row r="19" spans="1:3" ht="18" customHeight="1">
      <c r="A19" s="36" t="s">
        <v>5</v>
      </c>
      <c r="B19" s="16" t="s">
        <v>42</v>
      </c>
      <c r="C19" s="16" t="s">
        <v>42</v>
      </c>
    </row>
    <row r="20" spans="1:3" ht="18" customHeight="1">
      <c r="A20" s="36" t="s">
        <v>4</v>
      </c>
      <c r="B20" s="16"/>
      <c r="C20" s="16"/>
    </row>
    <row r="21" spans="1:3" ht="18" customHeight="1">
      <c r="A21" s="36"/>
      <c r="B21" s="16"/>
      <c r="C21" s="16"/>
    </row>
    <row r="22" spans="1:3" ht="18" customHeight="1">
      <c r="A22" s="36" t="s">
        <v>113</v>
      </c>
      <c r="B22" s="16">
        <v>2833.83</v>
      </c>
      <c r="C22" s="16">
        <v>2838.36</v>
      </c>
    </row>
    <row r="23" spans="1:7" ht="18" customHeight="1">
      <c r="A23" s="36" t="s">
        <v>114</v>
      </c>
      <c r="B23" s="41">
        <v>11337.96</v>
      </c>
      <c r="C23" s="16">
        <v>10584.26</v>
      </c>
      <c r="G23" s="11"/>
    </row>
    <row r="24" spans="1:3" ht="18" customHeight="1">
      <c r="A24" s="36" t="s">
        <v>6</v>
      </c>
      <c r="B24" s="41">
        <f>B22-B23</f>
        <v>-8504.13</v>
      </c>
      <c r="C24" s="41">
        <f>C22-C23</f>
        <v>-7745.9</v>
      </c>
    </row>
    <row r="25" spans="1:3" ht="18" customHeight="1">
      <c r="A25" s="37" t="s">
        <v>14</v>
      </c>
      <c r="B25" s="17">
        <f>B18+B24</f>
        <v>-7943.7699999999995</v>
      </c>
      <c r="C25" s="17">
        <f>C18+C24</f>
        <v>-7178.45</v>
      </c>
    </row>
    <row r="26" spans="1:3" ht="18" customHeight="1">
      <c r="A26" s="37" t="s">
        <v>7</v>
      </c>
      <c r="B26" s="16"/>
      <c r="C26" s="16"/>
    </row>
    <row r="27" spans="1:5" ht="18" customHeight="1">
      <c r="A27" s="36" t="s">
        <v>8</v>
      </c>
      <c r="B27" s="16">
        <v>12849.81</v>
      </c>
      <c r="C27" s="16">
        <v>12849.81</v>
      </c>
      <c r="E27">
        <f>10950.95+4.83</f>
        <v>10955.78</v>
      </c>
    </row>
    <row r="28" spans="1:3" ht="18" customHeight="1">
      <c r="A28" s="36" t="s">
        <v>9</v>
      </c>
      <c r="B28" s="16">
        <v>600</v>
      </c>
      <c r="C28" s="16">
        <v>600</v>
      </c>
    </row>
    <row r="29" spans="1:3" ht="18" customHeight="1">
      <c r="A29" s="36" t="s">
        <v>10</v>
      </c>
      <c r="B29" s="41">
        <v>-21436.91</v>
      </c>
      <c r="C29" s="41">
        <v>-20671.59</v>
      </c>
    </row>
    <row r="30" spans="1:3" ht="18" customHeight="1">
      <c r="A30" s="36" t="s">
        <v>11</v>
      </c>
      <c r="B30" s="16">
        <v>18.15</v>
      </c>
      <c r="C30" s="16">
        <v>18.15</v>
      </c>
    </row>
    <row r="31" spans="1:8" ht="18" customHeight="1">
      <c r="A31" s="36" t="s">
        <v>12</v>
      </c>
      <c r="B31" s="16">
        <v>25.18</v>
      </c>
      <c r="C31" s="16">
        <v>25.18</v>
      </c>
      <c r="H31" s="11">
        <f>(B28+B29+B30+B31)*100000</f>
        <v>-2079357999.9999998</v>
      </c>
    </row>
    <row r="32" spans="1:8" ht="18" customHeight="1">
      <c r="A32" s="36" t="s">
        <v>13</v>
      </c>
      <c r="B32" s="16" t="s">
        <v>42</v>
      </c>
      <c r="C32" s="16" t="s">
        <v>42</v>
      </c>
      <c r="H32">
        <v>6000000</v>
      </c>
    </row>
    <row r="33" spans="1:8" ht="18" customHeight="1" thickBot="1">
      <c r="A33" s="38" t="s">
        <v>15</v>
      </c>
      <c r="B33" s="18">
        <f>SUM(B27:B32)</f>
        <v>-7943.77</v>
      </c>
      <c r="C33" s="18">
        <f>SUM(C27:C32)</f>
        <v>-7178.450000000001</v>
      </c>
      <c r="H33">
        <f>H31/H32</f>
        <v>-346.5596666666666</v>
      </c>
    </row>
    <row r="34" spans="1:3" ht="18" customHeight="1">
      <c r="A34" s="81"/>
      <c r="B34" s="9"/>
      <c r="C34" s="9"/>
    </row>
    <row r="35" spans="1:3" ht="18" customHeight="1">
      <c r="A35" s="81"/>
      <c r="B35" s="9"/>
      <c r="C35" s="9"/>
    </row>
    <row r="38" ht="12.75">
      <c r="B38" s="11"/>
    </row>
    <row r="39" spans="1:4" ht="18.75" customHeight="1">
      <c r="A39" s="104" t="s">
        <v>143</v>
      </c>
      <c r="B39" s="105"/>
      <c r="C39" s="105"/>
      <c r="D39" s="105"/>
    </row>
  </sheetData>
  <sheetProtection/>
  <mergeCells count="4">
    <mergeCell ref="A39:D39"/>
    <mergeCell ref="A3:C3"/>
    <mergeCell ref="A4:C4"/>
    <mergeCell ref="A15:C15"/>
  </mergeCells>
  <printOptions/>
  <pageMargins left="0.7" right="0.44" top="0.5" bottom="0.5" header="0.5" footer="0.5"/>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5:E43"/>
  <sheetViews>
    <sheetView zoomScalePageLayoutView="0" workbookViewId="0" topLeftCell="A29">
      <selection activeCell="C43" sqref="C43"/>
    </sheetView>
  </sheetViews>
  <sheetFormatPr defaultColWidth="9.140625" defaultRowHeight="12.75"/>
  <cols>
    <col min="1" max="1" width="7.57421875" style="0" customWidth="1"/>
    <col min="2" max="2" width="34.421875" style="0" customWidth="1"/>
    <col min="3" max="3" width="16.00390625" style="0" customWidth="1"/>
    <col min="4" max="4" width="17.7109375" style="0" customWidth="1"/>
    <col min="5" max="5" width="19.00390625" style="0" customWidth="1"/>
  </cols>
  <sheetData>
    <row r="5" spans="2:4" ht="20.25">
      <c r="B5" s="106" t="s">
        <v>0</v>
      </c>
      <c r="C5" s="106"/>
      <c r="D5" s="106"/>
    </row>
    <row r="6" spans="2:4" ht="12.75">
      <c r="B6" s="107" t="s">
        <v>1</v>
      </c>
      <c r="C6" s="107"/>
      <c r="D6" s="107"/>
    </row>
    <row r="7" spans="2:4" ht="12.75">
      <c r="B7" s="3"/>
      <c r="C7" s="3"/>
      <c r="D7" s="3"/>
    </row>
    <row r="8" spans="2:4" ht="12.75">
      <c r="B8" s="3"/>
      <c r="C8" s="3"/>
      <c r="D8" s="3"/>
    </row>
    <row r="9" spans="2:4" ht="12.75">
      <c r="B9" s="3"/>
      <c r="C9" s="3"/>
      <c r="D9" s="3"/>
    </row>
    <row r="10" spans="2:4" ht="12.75">
      <c r="B10" s="108" t="s">
        <v>16</v>
      </c>
      <c r="C10" s="108"/>
      <c r="D10" s="108"/>
    </row>
    <row r="11" spans="2:4" ht="12.75">
      <c r="B11" s="108" t="s">
        <v>129</v>
      </c>
      <c r="C11" s="108"/>
      <c r="D11" s="108"/>
    </row>
    <row r="14" ht="13.5" thickBot="1">
      <c r="D14" t="s">
        <v>40</v>
      </c>
    </row>
    <row r="15" spans="2:4" ht="18" customHeight="1">
      <c r="B15" s="112" t="s">
        <v>3</v>
      </c>
      <c r="C15" s="109" t="s">
        <v>130</v>
      </c>
      <c r="D15" s="109" t="s">
        <v>56</v>
      </c>
    </row>
    <row r="16" spans="2:4" ht="18" customHeight="1">
      <c r="B16" s="113"/>
      <c r="C16" s="110"/>
      <c r="D16" s="110"/>
    </row>
    <row r="17" spans="2:4" ht="18" customHeight="1" thickBot="1">
      <c r="B17" s="114"/>
      <c r="C17" s="111"/>
      <c r="D17" s="111"/>
    </row>
    <row r="18" spans="2:4" ht="18" customHeight="1">
      <c r="B18" s="22"/>
      <c r="C18" s="22"/>
      <c r="D18" s="22"/>
    </row>
    <row r="19" spans="2:4" ht="18" customHeight="1">
      <c r="B19" s="13" t="s">
        <v>115</v>
      </c>
      <c r="C19" s="15">
        <v>285.89</v>
      </c>
      <c r="D19" s="15">
        <v>1746.09</v>
      </c>
    </row>
    <row r="20" spans="2:4" ht="18" customHeight="1">
      <c r="B20" s="13" t="s">
        <v>17</v>
      </c>
      <c r="C20" s="16"/>
      <c r="D20" s="16"/>
    </row>
    <row r="21" spans="2:4" ht="18" customHeight="1">
      <c r="B21" s="12" t="s">
        <v>116</v>
      </c>
      <c r="C21" s="16">
        <v>737.82</v>
      </c>
      <c r="D21" s="19">
        <v>2203.02</v>
      </c>
    </row>
    <row r="22" spans="2:4" ht="18" customHeight="1">
      <c r="B22" s="12" t="s">
        <v>117</v>
      </c>
      <c r="C22" s="16">
        <v>34.79</v>
      </c>
      <c r="D22" s="19">
        <v>27.2</v>
      </c>
    </row>
    <row r="23" spans="2:4" ht="18" customHeight="1">
      <c r="B23" s="12" t="s">
        <v>118</v>
      </c>
      <c r="C23" s="16">
        <v>1.15</v>
      </c>
      <c r="D23" s="19">
        <v>1.6</v>
      </c>
    </row>
    <row r="24" spans="2:4" ht="18" customHeight="1">
      <c r="B24" s="12" t="s">
        <v>119</v>
      </c>
      <c r="C24" s="16">
        <v>269.5</v>
      </c>
      <c r="D24" s="20" t="s">
        <v>131</v>
      </c>
    </row>
    <row r="25" spans="2:4" ht="18" customHeight="1">
      <c r="B25" s="12" t="s">
        <v>52</v>
      </c>
      <c r="C25" s="16">
        <v>7.09</v>
      </c>
      <c r="D25" s="64">
        <v>6.27</v>
      </c>
    </row>
    <row r="26" spans="2:4" ht="18" customHeight="1">
      <c r="B26" s="13" t="s">
        <v>18</v>
      </c>
      <c r="C26" s="15">
        <f>SUM(C21:C25)</f>
        <v>1050.35</v>
      </c>
      <c r="D26" s="21">
        <f>D21+D22+D23+D24+D25</f>
        <v>2458.0899999999997</v>
      </c>
    </row>
    <row r="27" spans="2:4" ht="18" customHeight="1">
      <c r="B27" s="13" t="s">
        <v>19</v>
      </c>
      <c r="C27" s="17">
        <f>C19-C26</f>
        <v>-764.4599999999999</v>
      </c>
      <c r="D27" s="17">
        <f>D19-D26</f>
        <v>-711.9999999999998</v>
      </c>
    </row>
    <row r="28" spans="2:4" ht="18" customHeight="1">
      <c r="B28" s="12" t="s">
        <v>20</v>
      </c>
      <c r="C28" s="16">
        <v>0</v>
      </c>
      <c r="D28" s="16">
        <v>0</v>
      </c>
    </row>
    <row r="29" spans="2:4" ht="18" customHeight="1">
      <c r="B29" s="12" t="s">
        <v>21</v>
      </c>
      <c r="C29" s="17">
        <f>C27-C28</f>
        <v>-764.4599999999999</v>
      </c>
      <c r="D29" s="17">
        <f>D27-D28</f>
        <v>-711.9999999999998</v>
      </c>
    </row>
    <row r="30" spans="2:4" ht="18" customHeight="1">
      <c r="B30" s="12" t="s">
        <v>57</v>
      </c>
      <c r="C30" s="41">
        <f>-0.86</f>
        <v>-0.86</v>
      </c>
      <c r="D30" s="16">
        <v>4.83</v>
      </c>
    </row>
    <row r="31" spans="2:4" ht="18" customHeight="1">
      <c r="B31" s="13" t="s">
        <v>22</v>
      </c>
      <c r="C31" s="17">
        <f>C29+C30</f>
        <v>-765.3199999999999</v>
      </c>
      <c r="D31" s="17">
        <f>D29-D30</f>
        <v>-716.8299999999998</v>
      </c>
    </row>
    <row r="32" spans="2:4" ht="18" customHeight="1" thickBot="1">
      <c r="B32" s="14" t="s">
        <v>23</v>
      </c>
      <c r="C32" s="18">
        <f>C31/60</f>
        <v>-12.755333333333333</v>
      </c>
      <c r="D32" s="18">
        <f>D31/60</f>
        <v>-11.947166666666664</v>
      </c>
    </row>
    <row r="34" spans="1:3" ht="18" customHeight="1">
      <c r="A34" s="81"/>
      <c r="B34" s="9"/>
      <c r="C34" s="9"/>
    </row>
    <row r="37" ht="12.75">
      <c r="B37" s="11"/>
    </row>
    <row r="38" spans="1:5" ht="18.75" customHeight="1">
      <c r="A38" s="104" t="s">
        <v>144</v>
      </c>
      <c r="B38" s="104"/>
      <c r="C38" s="104"/>
      <c r="D38" s="104"/>
      <c r="E38" s="104"/>
    </row>
    <row r="42" spans="2:4" ht="12.75">
      <c r="B42" s="2"/>
      <c r="C42" s="2"/>
      <c r="D42" s="2"/>
    </row>
    <row r="43" spans="2:3" s="1" customFormat="1" ht="12.75">
      <c r="B43" s="1" t="s">
        <v>53</v>
      </c>
      <c r="C43" s="1" t="s">
        <v>54</v>
      </c>
    </row>
    <row r="52" ht="12.75" hidden="1"/>
    <row r="53" ht="12.75" hidden="1"/>
    <row r="54" ht="12.75" hidden="1"/>
  </sheetData>
  <sheetProtection/>
  <mergeCells count="8">
    <mergeCell ref="A38:E38"/>
    <mergeCell ref="B5:D5"/>
    <mergeCell ref="B6:D6"/>
    <mergeCell ref="B11:D11"/>
    <mergeCell ref="C15:C17"/>
    <mergeCell ref="D15:D17"/>
    <mergeCell ref="B15:B17"/>
    <mergeCell ref="B10:D10"/>
  </mergeCells>
  <printOptions/>
  <pageMargins left="0.7" right="0.23" top="0.75" bottom="0.5"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4:I46"/>
  <sheetViews>
    <sheetView zoomScalePageLayoutView="0" workbookViewId="0" topLeftCell="A32">
      <selection activeCell="A48" sqref="A48"/>
    </sheetView>
  </sheetViews>
  <sheetFormatPr defaultColWidth="9.140625" defaultRowHeight="12.75"/>
  <cols>
    <col min="1" max="1" width="48.421875" style="2" customWidth="1"/>
    <col min="2" max="2" width="16.28125" style="2" customWidth="1"/>
    <col min="3" max="3" width="18.28125" style="2" customWidth="1"/>
    <col min="4" max="4" width="10.00390625" style="0" customWidth="1"/>
  </cols>
  <sheetData>
    <row r="4" spans="1:3" ht="20.25">
      <c r="A4" s="106" t="s">
        <v>0</v>
      </c>
      <c r="B4" s="106"/>
      <c r="C4" s="106"/>
    </row>
    <row r="5" spans="1:3" ht="12.75">
      <c r="A5" s="107" t="s">
        <v>1</v>
      </c>
      <c r="B5" s="107"/>
      <c r="C5" s="107"/>
    </row>
    <row r="6" spans="1:3" ht="12.75">
      <c r="A6" s="3"/>
      <c r="B6" s="3"/>
      <c r="C6" s="3"/>
    </row>
    <row r="7" spans="1:3" ht="12.75">
      <c r="A7" s="3"/>
      <c r="B7" s="3"/>
      <c r="C7" s="3"/>
    </row>
    <row r="8" spans="1:3" ht="12.75">
      <c r="A8" s="3"/>
      <c r="B8" s="3"/>
      <c r="C8" s="3"/>
    </row>
    <row r="9" spans="1:3" ht="12.75">
      <c r="A9" s="108" t="s">
        <v>24</v>
      </c>
      <c r="B9" s="108"/>
      <c r="C9" s="108"/>
    </row>
    <row r="10" spans="1:3" ht="12.75">
      <c r="A10" s="108" t="s">
        <v>132</v>
      </c>
      <c r="B10" s="108"/>
      <c r="C10" s="108"/>
    </row>
    <row r="12" ht="13.5" thickBot="1">
      <c r="C12" s="2" t="s">
        <v>40</v>
      </c>
    </row>
    <row r="13" spans="1:3" ht="15.75" customHeight="1">
      <c r="A13" s="115" t="s">
        <v>3</v>
      </c>
      <c r="B13" s="115" t="s">
        <v>133</v>
      </c>
      <c r="C13" s="115" t="s">
        <v>134</v>
      </c>
    </row>
    <row r="14" spans="1:3" ht="12.75">
      <c r="A14" s="116"/>
      <c r="B14" s="116"/>
      <c r="C14" s="116"/>
    </row>
    <row r="15" spans="1:3" ht="35.25" customHeight="1" thickBot="1">
      <c r="A15" s="117"/>
      <c r="B15" s="117"/>
      <c r="C15" s="117"/>
    </row>
    <row r="16" spans="1:3" ht="18" customHeight="1">
      <c r="A16" s="35"/>
      <c r="B16" s="40"/>
      <c r="C16" s="40"/>
    </row>
    <row r="17" spans="1:3" ht="18" customHeight="1">
      <c r="A17" s="37" t="s">
        <v>25</v>
      </c>
      <c r="B17" s="90"/>
      <c r="C17" s="90"/>
    </row>
    <row r="18" spans="1:3" ht="18" customHeight="1">
      <c r="A18" s="87" t="s">
        <v>120</v>
      </c>
      <c r="B18" s="88">
        <v>285.89</v>
      </c>
      <c r="C18" s="88">
        <v>1746.09</v>
      </c>
    </row>
    <row r="19" spans="1:3" ht="18" customHeight="1">
      <c r="A19" s="36" t="s">
        <v>26</v>
      </c>
      <c r="B19" s="89">
        <v>-1043.26</v>
      </c>
      <c r="C19" s="91" t="s">
        <v>135</v>
      </c>
    </row>
    <row r="20" spans="1:3" ht="18" customHeight="1">
      <c r="A20" s="36" t="s">
        <v>27</v>
      </c>
      <c r="B20" s="88" t="s">
        <v>42</v>
      </c>
      <c r="C20" s="88" t="s">
        <v>42</v>
      </c>
    </row>
    <row r="21" spans="1:3" ht="18" customHeight="1">
      <c r="A21" s="36"/>
      <c r="B21" s="90">
        <f>B18+B19</f>
        <v>-757.37</v>
      </c>
      <c r="C21" s="90">
        <f>C18-C19</f>
        <v>-705.7300000000002</v>
      </c>
    </row>
    <row r="22" spans="1:3" ht="18" customHeight="1">
      <c r="A22" s="37" t="s">
        <v>28</v>
      </c>
      <c r="B22" s="88"/>
      <c r="C22" s="88"/>
    </row>
    <row r="23" spans="1:3" ht="18" customHeight="1">
      <c r="A23" s="87" t="s">
        <v>29</v>
      </c>
      <c r="B23" s="85" t="s">
        <v>42</v>
      </c>
      <c r="C23" s="85" t="s">
        <v>42</v>
      </c>
    </row>
    <row r="24" spans="1:3" ht="18" customHeight="1">
      <c r="A24" s="87" t="s">
        <v>30</v>
      </c>
      <c r="B24" s="85" t="s">
        <v>42</v>
      </c>
      <c r="C24" s="85" t="s">
        <v>42</v>
      </c>
    </row>
    <row r="25" spans="1:3" ht="18" customHeight="1">
      <c r="A25" s="87" t="s">
        <v>31</v>
      </c>
      <c r="B25" s="88" t="s">
        <v>42</v>
      </c>
      <c r="C25" s="88" t="s">
        <v>42</v>
      </c>
    </row>
    <row r="26" spans="1:3" ht="18" customHeight="1">
      <c r="A26" s="36"/>
      <c r="B26" s="90"/>
      <c r="C26" s="90"/>
    </row>
    <row r="27" spans="1:3" ht="18" customHeight="1">
      <c r="A27" s="37" t="s">
        <v>32</v>
      </c>
      <c r="B27" s="88"/>
      <c r="C27" s="88"/>
    </row>
    <row r="28" spans="1:9" ht="18" customHeight="1">
      <c r="A28" s="87" t="s">
        <v>33</v>
      </c>
      <c r="B28" s="85" t="s">
        <v>42</v>
      </c>
      <c r="C28" s="85" t="s">
        <v>42</v>
      </c>
      <c r="I28">
        <f>705.73*100000</f>
        <v>70573000</v>
      </c>
    </row>
    <row r="29" spans="1:9" ht="18" customHeight="1">
      <c r="A29" s="87" t="s">
        <v>34</v>
      </c>
      <c r="B29" s="85">
        <v>752.84</v>
      </c>
      <c r="C29" s="85">
        <v>1100.93</v>
      </c>
      <c r="I29">
        <v>6000000</v>
      </c>
    </row>
    <row r="30" spans="1:9" ht="18" customHeight="1">
      <c r="A30" s="87" t="s">
        <v>35</v>
      </c>
      <c r="B30" s="86">
        <v>0</v>
      </c>
      <c r="C30" s="85">
        <v>-400</v>
      </c>
      <c r="I30">
        <f>I28/I29</f>
        <v>11.762166666666667</v>
      </c>
    </row>
    <row r="31" spans="1:3" ht="18" customHeight="1">
      <c r="A31" s="87" t="s">
        <v>36</v>
      </c>
      <c r="B31" s="85" t="s">
        <v>42</v>
      </c>
      <c r="C31" s="85" t="s">
        <v>42</v>
      </c>
    </row>
    <row r="32" spans="1:3" ht="18" customHeight="1">
      <c r="A32" s="36"/>
      <c r="B32" s="90">
        <f>B29+B30</f>
        <v>752.84</v>
      </c>
      <c r="C32" s="90">
        <f>C29+C30</f>
        <v>700.9300000000001</v>
      </c>
    </row>
    <row r="33" spans="1:3" ht="18" customHeight="1">
      <c r="A33" s="37" t="s">
        <v>37</v>
      </c>
      <c r="B33" s="90">
        <f>B21+B32</f>
        <v>-4.529999999999973</v>
      </c>
      <c r="C33" s="90">
        <f>C21+C32</f>
        <v>-4.800000000000182</v>
      </c>
    </row>
    <row r="34" spans="1:3" ht="18" customHeight="1">
      <c r="A34" s="36" t="s">
        <v>38</v>
      </c>
      <c r="B34" s="88">
        <v>131.04</v>
      </c>
      <c r="C34" s="85">
        <v>226.11</v>
      </c>
    </row>
    <row r="35" spans="1:3" ht="18" customHeight="1">
      <c r="A35" s="37" t="s">
        <v>39</v>
      </c>
      <c r="B35" s="90">
        <f>B33+B34</f>
        <v>126.51000000000002</v>
      </c>
      <c r="C35" s="90">
        <f>C33+C34</f>
        <v>221.30999999999983</v>
      </c>
    </row>
    <row r="36" spans="1:3" ht="18" customHeight="1" thickBot="1">
      <c r="A36" s="83"/>
      <c r="B36" s="83"/>
      <c r="C36" s="18"/>
    </row>
    <row r="37" spans="1:3" ht="18" customHeight="1">
      <c r="A37" s="81"/>
      <c r="B37" s="9"/>
      <c r="C37" s="9"/>
    </row>
    <row r="38" spans="1:3" ht="12.75">
      <c r="A38"/>
      <c r="B38"/>
      <c r="C38"/>
    </row>
    <row r="39" spans="1:3" ht="12.75">
      <c r="A39"/>
      <c r="B39"/>
      <c r="C39"/>
    </row>
    <row r="40" spans="1:3" ht="12.75">
      <c r="A40"/>
      <c r="B40" s="11"/>
      <c r="C40"/>
    </row>
    <row r="41" spans="1:4" ht="18.75" customHeight="1">
      <c r="A41" s="104" t="s">
        <v>145</v>
      </c>
      <c r="B41" s="104"/>
      <c r="C41" s="104"/>
      <c r="D41" s="105"/>
    </row>
    <row r="46" ht="12.75">
      <c r="A46" s="84"/>
    </row>
  </sheetData>
  <sheetProtection/>
  <mergeCells count="8">
    <mergeCell ref="A41:D41"/>
    <mergeCell ref="A4:C4"/>
    <mergeCell ref="A5:C5"/>
    <mergeCell ref="A13:A15"/>
    <mergeCell ref="B13:B15"/>
    <mergeCell ref="C13:C15"/>
    <mergeCell ref="A9:C9"/>
    <mergeCell ref="A10:C10"/>
  </mergeCells>
  <printOptions/>
  <pageMargins left="0.59" right="0.53" top="0.5" bottom="0.5"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4:H40"/>
  <sheetViews>
    <sheetView zoomScalePageLayoutView="0" workbookViewId="0" topLeftCell="A25">
      <selection activeCell="D43" sqref="D43"/>
    </sheetView>
  </sheetViews>
  <sheetFormatPr defaultColWidth="9.140625" defaultRowHeight="12.75"/>
  <cols>
    <col min="1" max="1" width="18.8515625" style="0" customWidth="1"/>
    <col min="2" max="2" width="24.421875" style="0" customWidth="1"/>
    <col min="3" max="3" width="18.57421875" style="0" customWidth="1"/>
    <col min="4" max="4" width="19.421875" style="0" customWidth="1"/>
    <col min="5" max="5" width="18.421875" style="0" customWidth="1"/>
    <col min="6" max="7" width="18.00390625" style="0" customWidth="1"/>
    <col min="8" max="8" width="21.00390625" style="0" customWidth="1"/>
  </cols>
  <sheetData>
    <row r="4" spans="2:8" ht="20.25">
      <c r="B4" s="106" t="s">
        <v>0</v>
      </c>
      <c r="C4" s="106"/>
      <c r="D4" s="106"/>
      <c r="E4" s="106"/>
      <c r="F4" s="106"/>
      <c r="G4" s="106"/>
      <c r="H4" s="106"/>
    </row>
    <row r="5" spans="2:8" ht="12.75">
      <c r="B5" s="107" t="s">
        <v>1</v>
      </c>
      <c r="C5" s="107"/>
      <c r="D5" s="107"/>
      <c r="E5" s="107"/>
      <c r="F5" s="107"/>
      <c r="G5" s="107"/>
      <c r="H5" s="107"/>
    </row>
    <row r="6" spans="2:4" ht="12.75">
      <c r="B6" s="3"/>
      <c r="C6" s="3"/>
      <c r="D6" s="3"/>
    </row>
    <row r="7" spans="2:4" ht="12.75">
      <c r="B7" s="3"/>
      <c r="C7" s="3"/>
      <c r="D7" s="3"/>
    </row>
    <row r="8" spans="2:4" ht="12.75">
      <c r="B8" s="3"/>
      <c r="C8" s="3"/>
      <c r="D8" s="3"/>
    </row>
    <row r="9" spans="2:8" ht="12.75">
      <c r="B9" s="108" t="s">
        <v>43</v>
      </c>
      <c r="C9" s="108"/>
      <c r="D9" s="108"/>
      <c r="E9" s="108"/>
      <c r="F9" s="108"/>
      <c r="G9" s="108"/>
      <c r="H9" s="108"/>
    </row>
    <row r="10" spans="2:8" ht="12.75">
      <c r="B10" s="108" t="s">
        <v>129</v>
      </c>
      <c r="C10" s="108"/>
      <c r="D10" s="108"/>
      <c r="E10" s="108"/>
      <c r="F10" s="108"/>
      <c r="G10" s="108"/>
      <c r="H10" s="108"/>
    </row>
    <row r="12" spans="4:8" ht="13.5" thickBot="1">
      <c r="D12" s="4"/>
      <c r="H12" s="10" t="s">
        <v>40</v>
      </c>
    </row>
    <row r="13" spans="2:8" ht="15.75" customHeight="1">
      <c r="B13" s="118" t="s">
        <v>3</v>
      </c>
      <c r="C13" s="120" t="s">
        <v>44</v>
      </c>
      <c r="D13" s="120" t="s">
        <v>45</v>
      </c>
      <c r="E13" s="122" t="s">
        <v>46</v>
      </c>
      <c r="F13" s="124" t="s">
        <v>13</v>
      </c>
      <c r="G13" s="122" t="s">
        <v>47</v>
      </c>
      <c r="H13" s="126" t="s">
        <v>48</v>
      </c>
    </row>
    <row r="14" spans="2:8" ht="12" customHeight="1">
      <c r="B14" s="119"/>
      <c r="C14" s="121"/>
      <c r="D14" s="121"/>
      <c r="E14" s="123"/>
      <c r="F14" s="125"/>
      <c r="G14" s="123"/>
      <c r="H14" s="127"/>
    </row>
    <row r="15" spans="2:8" ht="12.75" hidden="1">
      <c r="B15" s="119"/>
      <c r="C15" s="121"/>
      <c r="D15" s="121"/>
      <c r="E15" s="123"/>
      <c r="F15" s="125"/>
      <c r="G15" s="123"/>
      <c r="H15" s="127"/>
    </row>
    <row r="16" spans="2:8" ht="24.75" customHeight="1">
      <c r="B16" s="80" t="s">
        <v>140</v>
      </c>
      <c r="C16" s="65">
        <v>600</v>
      </c>
      <c r="D16" s="65">
        <v>18.15</v>
      </c>
      <c r="E16" s="65">
        <v>25.18</v>
      </c>
      <c r="F16" s="65"/>
      <c r="G16" s="66">
        <v>-20671.59</v>
      </c>
      <c r="H16" s="68">
        <f>SUM(C16:G16)</f>
        <v>-20028.260000000002</v>
      </c>
    </row>
    <row r="17" spans="2:8" ht="24.75" customHeight="1">
      <c r="B17" s="69" t="s">
        <v>49</v>
      </c>
      <c r="C17" s="67">
        <v>0</v>
      </c>
      <c r="D17" s="67">
        <v>0</v>
      </c>
      <c r="E17" s="65"/>
      <c r="F17" s="65">
        <v>0</v>
      </c>
      <c r="G17" s="65">
        <v>0</v>
      </c>
      <c r="H17" s="68">
        <f>SUM(C17:G17)</f>
        <v>0</v>
      </c>
    </row>
    <row r="18" spans="2:8" ht="25.5" customHeight="1" thickBot="1">
      <c r="B18" s="70" t="s">
        <v>50</v>
      </c>
      <c r="C18" s="71">
        <v>0</v>
      </c>
      <c r="D18" s="71">
        <v>0</v>
      </c>
      <c r="E18" s="72">
        <v>0</v>
      </c>
      <c r="F18" s="72">
        <v>0</v>
      </c>
      <c r="G18" s="73">
        <v>-765.32</v>
      </c>
      <c r="H18" s="74">
        <f>SUM(C18:G18)</f>
        <v>-765.32</v>
      </c>
    </row>
    <row r="19" spans="2:8" ht="31.5" customHeight="1" thickBot="1">
      <c r="B19" s="79" t="s">
        <v>141</v>
      </c>
      <c r="C19" s="28">
        <f>SUM(C16:C18)</f>
        <v>600</v>
      </c>
      <c r="D19" s="28">
        <f>SUM(D16:D18)</f>
        <v>18.15</v>
      </c>
      <c r="E19" s="30">
        <f>SUM(E16:E18)</f>
        <v>25.18</v>
      </c>
      <c r="F19" s="30">
        <f>SUM(F16:F18)</f>
        <v>0</v>
      </c>
      <c r="G19" s="30">
        <f>SUM(G16:G18)</f>
        <v>-21436.91</v>
      </c>
      <c r="H19" s="75">
        <f>SUM(C19:G19)</f>
        <v>-20793.58</v>
      </c>
    </row>
    <row r="20" spans="2:4" ht="24.75" customHeight="1">
      <c r="B20" s="7"/>
      <c r="C20" s="8"/>
      <c r="D20" s="8"/>
    </row>
    <row r="21" spans="2:4" ht="18" customHeight="1">
      <c r="B21" s="7"/>
      <c r="C21" s="8"/>
      <c r="D21" s="8"/>
    </row>
    <row r="22" spans="2:4" ht="18" customHeight="1">
      <c r="B22" s="7"/>
      <c r="C22" s="9"/>
      <c r="D22" s="9"/>
    </row>
    <row r="23" spans="2:8" ht="18" customHeight="1">
      <c r="B23" s="108" t="s">
        <v>43</v>
      </c>
      <c r="C23" s="108"/>
      <c r="D23" s="108"/>
      <c r="E23" s="108"/>
      <c r="F23" s="108"/>
      <c r="G23" s="108"/>
      <c r="H23" s="108"/>
    </row>
    <row r="24" spans="2:8" ht="18" customHeight="1">
      <c r="B24" s="108" t="s">
        <v>55</v>
      </c>
      <c r="C24" s="108"/>
      <c r="D24" s="108"/>
      <c r="E24" s="108"/>
      <c r="F24" s="108"/>
      <c r="G24" s="108"/>
      <c r="H24" s="108"/>
    </row>
    <row r="25" ht="18" customHeight="1"/>
    <row r="26" spans="4:8" ht="18" customHeight="1" thickBot="1">
      <c r="D26" s="4"/>
      <c r="H26" s="10" t="s">
        <v>40</v>
      </c>
    </row>
    <row r="27" spans="2:8" ht="18" customHeight="1">
      <c r="B27" s="128" t="s">
        <v>3</v>
      </c>
      <c r="C27" s="128" t="s">
        <v>44</v>
      </c>
      <c r="D27" s="128" t="s">
        <v>45</v>
      </c>
      <c r="E27" s="131" t="s">
        <v>46</v>
      </c>
      <c r="F27" s="134" t="s">
        <v>13</v>
      </c>
      <c r="G27" s="131" t="s">
        <v>47</v>
      </c>
      <c r="H27" s="131" t="s">
        <v>48</v>
      </c>
    </row>
    <row r="28" spans="2:8" ht="18" customHeight="1">
      <c r="B28" s="129"/>
      <c r="C28" s="129"/>
      <c r="D28" s="129"/>
      <c r="E28" s="132"/>
      <c r="F28" s="135"/>
      <c r="G28" s="132"/>
      <c r="H28" s="132"/>
    </row>
    <row r="29" spans="2:8" ht="18" customHeight="1" thickBot="1">
      <c r="B29" s="130"/>
      <c r="C29" s="130"/>
      <c r="D29" s="130"/>
      <c r="E29" s="133"/>
      <c r="F29" s="136"/>
      <c r="G29" s="133"/>
      <c r="H29" s="133"/>
    </row>
    <row r="30" spans="2:8" ht="24.75" customHeight="1">
      <c r="B30" s="78" t="s">
        <v>58</v>
      </c>
      <c r="C30" s="32">
        <v>600</v>
      </c>
      <c r="D30" s="32">
        <v>18.15</v>
      </c>
      <c r="E30" s="32">
        <v>25.18</v>
      </c>
      <c r="F30" s="32"/>
      <c r="G30" s="33">
        <v>-17199.14</v>
      </c>
      <c r="H30" s="32">
        <f>SUM(C30:G30)</f>
        <v>-16555.809999999998</v>
      </c>
    </row>
    <row r="31" spans="2:8" ht="24.75" customHeight="1">
      <c r="B31" s="23" t="s">
        <v>49</v>
      </c>
      <c r="C31" s="26">
        <v>0</v>
      </c>
      <c r="D31" s="26">
        <v>0</v>
      </c>
      <c r="E31" s="25"/>
      <c r="F31" s="25"/>
      <c r="G31" s="25"/>
      <c r="H31" s="25">
        <f>SUM(C31:G31)</f>
        <v>0</v>
      </c>
    </row>
    <row r="32" spans="2:8" ht="24.75" customHeight="1" thickBot="1">
      <c r="B32" s="24" t="s">
        <v>50</v>
      </c>
      <c r="C32" s="27">
        <v>0</v>
      </c>
      <c r="D32" s="27">
        <v>0</v>
      </c>
      <c r="E32" s="29">
        <v>0</v>
      </c>
      <c r="F32" s="29">
        <v>0</v>
      </c>
      <c r="G32" s="31">
        <v>-765.32</v>
      </c>
      <c r="H32" s="29">
        <f>SUM(C32:G32)</f>
        <v>-765.32</v>
      </c>
    </row>
    <row r="33" spans="2:8" ht="32.25" customHeight="1" thickBot="1">
      <c r="B33" s="79" t="s">
        <v>139</v>
      </c>
      <c r="C33" s="28">
        <f>SUM(C30:C32)</f>
        <v>600</v>
      </c>
      <c r="D33" s="28">
        <f>SUM(D30:D32)</f>
        <v>18.15</v>
      </c>
      <c r="E33" s="30">
        <f>SUM(E30:E32)</f>
        <v>25.18</v>
      </c>
      <c r="F33" s="30">
        <f>SUM(F30:F32)</f>
        <v>0</v>
      </c>
      <c r="G33" s="30">
        <f>SUM(G30:G32)</f>
        <v>-17964.46</v>
      </c>
      <c r="H33" s="30">
        <f>SUM(C33:G33)</f>
        <v>-17321.129999999997</v>
      </c>
    </row>
    <row r="34" spans="1:3" ht="18" customHeight="1">
      <c r="A34" s="81"/>
      <c r="B34" s="9"/>
      <c r="C34" s="9"/>
    </row>
    <row r="37" ht="12.75">
      <c r="B37" s="11"/>
    </row>
    <row r="38" spans="1:4" s="1" customFormat="1" ht="18.75" customHeight="1">
      <c r="A38" s="82" t="s">
        <v>142</v>
      </c>
      <c r="B38" s="82"/>
      <c r="C38" s="82"/>
      <c r="D38" s="10"/>
    </row>
    <row r="40" spans="2:8" ht="12.75">
      <c r="B40" s="2"/>
      <c r="H40" s="2"/>
    </row>
    <row r="41" s="1" customFormat="1" ht="12.75"/>
  </sheetData>
  <sheetProtection/>
  <mergeCells count="20">
    <mergeCell ref="H13:H15"/>
    <mergeCell ref="B23:H23"/>
    <mergeCell ref="B24:H24"/>
    <mergeCell ref="B27:B29"/>
    <mergeCell ref="C27:C29"/>
    <mergeCell ref="D27:D29"/>
    <mergeCell ref="E27:E29"/>
    <mergeCell ref="F27:F29"/>
    <mergeCell ref="G27:G29"/>
    <mergeCell ref="H27:H29"/>
    <mergeCell ref="B13:B15"/>
    <mergeCell ref="C13:C15"/>
    <mergeCell ref="D13:D15"/>
    <mergeCell ref="B4:H4"/>
    <mergeCell ref="B5:H5"/>
    <mergeCell ref="B9:H9"/>
    <mergeCell ref="B10:H10"/>
    <mergeCell ref="E13:E15"/>
    <mergeCell ref="F13:F15"/>
    <mergeCell ref="G13:G15"/>
  </mergeCells>
  <printOptions/>
  <pageMargins left="1" right="0.25" top="0.75" bottom="0.5" header="0.5" footer="0.5"/>
  <pageSetup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dimension ref="A1:J19"/>
  <sheetViews>
    <sheetView zoomScalePageLayoutView="0" workbookViewId="0" topLeftCell="A10">
      <selection activeCell="A25" sqref="A25"/>
    </sheetView>
  </sheetViews>
  <sheetFormatPr defaultColWidth="9.140625" defaultRowHeight="12.75"/>
  <cols>
    <col min="1" max="1" width="29.28125" style="0" customWidth="1"/>
    <col min="2" max="2" width="15.421875" style="0" customWidth="1"/>
    <col min="3" max="3" width="14.8515625" style="0" customWidth="1"/>
    <col min="4" max="4" width="15.57421875" style="0" customWidth="1"/>
    <col min="5" max="5" width="8.7109375" style="0" customWidth="1"/>
  </cols>
  <sheetData>
    <row r="1" spans="1:4" ht="20.25">
      <c r="A1" s="106" t="s">
        <v>0</v>
      </c>
      <c r="B1" s="106"/>
      <c r="C1" s="106"/>
      <c r="D1" s="106"/>
    </row>
    <row r="2" spans="1:4" ht="12.75">
      <c r="A2" s="107" t="s">
        <v>1</v>
      </c>
      <c r="B2" s="107"/>
      <c r="C2" s="107"/>
      <c r="D2" s="107"/>
    </row>
    <row r="7" spans="1:4" ht="15.75">
      <c r="A7" s="137" t="s">
        <v>150</v>
      </c>
      <c r="B7" s="137"/>
      <c r="C7" s="137"/>
      <c r="D7" s="137"/>
    </row>
    <row r="8" spans="1:4" ht="12" customHeight="1" thickBot="1">
      <c r="A8" s="92"/>
      <c r="B8" s="92"/>
      <c r="C8" s="92"/>
      <c r="D8" s="77"/>
    </row>
    <row r="9" spans="1:4" ht="53.25" customHeight="1">
      <c r="A9" s="99" t="s">
        <v>3</v>
      </c>
      <c r="B9" s="100" t="s">
        <v>152</v>
      </c>
      <c r="C9" s="101" t="s">
        <v>153</v>
      </c>
      <c r="D9" s="102" t="s">
        <v>151</v>
      </c>
    </row>
    <row r="10" spans="1:4" ht="19.5" customHeight="1">
      <c r="A10" s="93" t="s">
        <v>147</v>
      </c>
      <c r="B10" s="97">
        <v>-12.76</v>
      </c>
      <c r="C10" s="65">
        <v>0</v>
      </c>
      <c r="D10" s="94">
        <v>-56.89</v>
      </c>
    </row>
    <row r="11" spans="1:4" ht="19.5" customHeight="1">
      <c r="A11" s="93" t="s">
        <v>148</v>
      </c>
      <c r="B11" s="97">
        <v>-346.56</v>
      </c>
      <c r="C11" s="65">
        <v>-11.95</v>
      </c>
      <c r="D11" s="94">
        <v>-333.8</v>
      </c>
    </row>
    <row r="12" spans="1:4" ht="31.5" customHeight="1" thickBot="1">
      <c r="A12" s="95" t="s">
        <v>149</v>
      </c>
      <c r="B12" s="98">
        <v>-12.62</v>
      </c>
      <c r="C12" s="103">
        <v>-11.76</v>
      </c>
      <c r="D12" s="96">
        <v>-20.17</v>
      </c>
    </row>
    <row r="14" spans="1:3" ht="18" customHeight="1">
      <c r="A14" s="81"/>
      <c r="B14" s="9"/>
      <c r="C14" s="9"/>
    </row>
    <row r="17" ht="12.75">
      <c r="B17" s="11"/>
    </row>
    <row r="19" spans="1:10" ht="15">
      <c r="A19" s="104" t="s">
        <v>146</v>
      </c>
      <c r="B19" s="104"/>
      <c r="C19" s="105"/>
      <c r="D19" s="105"/>
      <c r="E19" s="105"/>
      <c r="F19" s="105"/>
      <c r="G19" s="105"/>
      <c r="H19" s="105"/>
      <c r="I19" s="105"/>
      <c r="J19" s="105"/>
    </row>
  </sheetData>
  <sheetProtection/>
  <mergeCells count="4">
    <mergeCell ref="A7:D7"/>
    <mergeCell ref="A1:D1"/>
    <mergeCell ref="A2:D2"/>
    <mergeCell ref="A19:J19"/>
  </mergeCells>
  <printOptions/>
  <pageMargins left="1.2" right="0.7" top="0.75" bottom="0.75" header="0.3" footer="0.3"/>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2:I100"/>
  <sheetViews>
    <sheetView tabSelected="1" zoomScalePageLayoutView="0" workbookViewId="0" topLeftCell="A81">
      <selection activeCell="J101" sqref="J101"/>
    </sheetView>
  </sheetViews>
  <sheetFormatPr defaultColWidth="9.140625" defaultRowHeight="12.75"/>
  <cols>
    <col min="5" max="5" width="10.00390625" style="0" customWidth="1"/>
    <col min="8" max="8" width="9.28125" style="0" customWidth="1"/>
    <col min="9" max="9" width="16.8515625" style="0" customWidth="1"/>
  </cols>
  <sheetData>
    <row r="2" spans="1:9" ht="18">
      <c r="A2" s="140" t="s">
        <v>59</v>
      </c>
      <c r="B2" s="140"/>
      <c r="C2" s="140"/>
      <c r="D2" s="140"/>
      <c r="E2" s="140"/>
      <c r="F2" s="140"/>
      <c r="G2" s="140"/>
      <c r="H2" s="140"/>
      <c r="I2" s="140"/>
    </row>
    <row r="3" spans="1:9" ht="15">
      <c r="A3" s="141" t="s">
        <v>121</v>
      </c>
      <c r="B3" s="141"/>
      <c r="C3" s="141"/>
      <c r="D3" s="141"/>
      <c r="E3" s="141"/>
      <c r="F3" s="141"/>
      <c r="G3" s="141"/>
      <c r="H3" s="141"/>
      <c r="I3" s="141"/>
    </row>
    <row r="4" spans="1:5" ht="12.75">
      <c r="A4" s="42"/>
      <c r="B4" s="42"/>
      <c r="C4" s="42"/>
      <c r="D4" s="42"/>
      <c r="E4" s="42"/>
    </row>
    <row r="5" spans="1:5" ht="15.75">
      <c r="A5" s="138" t="s">
        <v>60</v>
      </c>
      <c r="B5" s="139"/>
      <c r="C5" s="139"/>
      <c r="D5" s="139"/>
      <c r="E5" s="139"/>
    </row>
    <row r="6" spans="1:5" ht="12" customHeight="1">
      <c r="A6" s="43"/>
      <c r="B6" s="44"/>
      <c r="C6" s="44"/>
      <c r="D6" s="44"/>
      <c r="E6" s="44"/>
    </row>
    <row r="7" spans="1:9" ht="52.5" customHeight="1">
      <c r="A7" s="142" t="s">
        <v>122</v>
      </c>
      <c r="B7" s="142"/>
      <c r="C7" s="142"/>
      <c r="D7" s="142"/>
      <c r="E7" s="142"/>
      <c r="F7" s="142"/>
      <c r="G7" s="142"/>
      <c r="H7" s="142"/>
      <c r="I7" s="142"/>
    </row>
    <row r="8" spans="1:5" ht="12.75">
      <c r="A8" s="42"/>
      <c r="B8" s="45"/>
      <c r="C8" s="46"/>
      <c r="D8" s="47"/>
      <c r="E8" s="45"/>
    </row>
    <row r="9" spans="1:4" ht="15.75">
      <c r="A9" s="48" t="s">
        <v>61</v>
      </c>
      <c r="B9" s="7"/>
      <c r="C9" s="7"/>
      <c r="D9" s="7"/>
    </row>
    <row r="10" spans="1:4" ht="15.75">
      <c r="A10" s="48"/>
      <c r="B10" s="7"/>
      <c r="C10" s="7"/>
      <c r="D10" s="7"/>
    </row>
    <row r="11" spans="1:9" ht="70.5" customHeight="1">
      <c r="A11" s="143" t="s">
        <v>110</v>
      </c>
      <c r="B11" s="143"/>
      <c r="C11" s="143"/>
      <c r="D11" s="143"/>
      <c r="E11" s="143"/>
      <c r="F11" s="143"/>
      <c r="G11" s="143"/>
      <c r="H11" s="143"/>
      <c r="I11" s="143"/>
    </row>
    <row r="12" spans="1:4" ht="15.75">
      <c r="A12" s="50"/>
      <c r="B12" s="7"/>
      <c r="C12" s="49"/>
      <c r="D12" s="7"/>
    </row>
    <row r="13" spans="1:4" ht="15.75">
      <c r="A13" s="53" t="s">
        <v>62</v>
      </c>
      <c r="B13" s="7"/>
      <c r="C13" s="52"/>
      <c r="D13" s="7"/>
    </row>
    <row r="14" spans="1:4" ht="15.75">
      <c r="A14" s="53"/>
      <c r="B14" s="7"/>
      <c r="C14" s="52"/>
      <c r="D14" s="7"/>
    </row>
    <row r="15" spans="1:9" ht="38.25" customHeight="1">
      <c r="A15" s="144" t="s">
        <v>111</v>
      </c>
      <c r="B15" s="144"/>
      <c r="C15" s="144"/>
      <c r="D15" s="144"/>
      <c r="E15" s="144"/>
      <c r="F15" s="144"/>
      <c r="G15" s="144"/>
      <c r="H15" s="144"/>
      <c r="I15" s="144"/>
    </row>
    <row r="16" spans="1:4" ht="15.75">
      <c r="A16" s="51" t="s">
        <v>109</v>
      </c>
      <c r="B16" s="7"/>
      <c r="C16" s="52"/>
      <c r="D16" s="7"/>
    </row>
    <row r="17" spans="1:4" ht="15.75">
      <c r="A17" s="53" t="s">
        <v>63</v>
      </c>
      <c r="B17" s="7"/>
      <c r="C17" s="7"/>
      <c r="D17" s="7"/>
    </row>
    <row r="18" spans="1:4" ht="15.75">
      <c r="A18" s="53"/>
      <c r="B18" s="7"/>
      <c r="C18" s="7"/>
      <c r="D18" s="7"/>
    </row>
    <row r="19" spans="1:4" ht="12.75">
      <c r="A19" s="51" t="s">
        <v>64</v>
      </c>
      <c r="B19" s="7"/>
      <c r="C19" s="7"/>
      <c r="D19" s="55"/>
    </row>
    <row r="20" spans="1:4" ht="15.75" customHeight="1">
      <c r="A20" s="51" t="s">
        <v>65</v>
      </c>
      <c r="B20" s="7"/>
      <c r="C20" s="52"/>
      <c r="D20" s="7"/>
    </row>
    <row r="21" spans="1:4" ht="15.75">
      <c r="A21" s="51" t="s">
        <v>66</v>
      </c>
      <c r="B21" s="7"/>
      <c r="C21" s="52"/>
      <c r="D21" s="7"/>
    </row>
    <row r="22" spans="1:4" ht="15.75">
      <c r="A22" s="56" t="s">
        <v>67</v>
      </c>
      <c r="B22" s="7"/>
      <c r="C22" s="54"/>
      <c r="D22" s="7"/>
    </row>
    <row r="23" spans="1:4" ht="15.75">
      <c r="A23" s="53"/>
      <c r="B23" s="7"/>
      <c r="C23" s="7"/>
      <c r="D23" s="7"/>
    </row>
    <row r="24" spans="1:4" ht="15.75">
      <c r="A24" s="53" t="s">
        <v>68</v>
      </c>
      <c r="B24" s="7"/>
      <c r="C24" s="7"/>
      <c r="D24" s="7"/>
    </row>
    <row r="25" spans="1:4" ht="15.75">
      <c r="A25" s="53"/>
      <c r="B25" s="7"/>
      <c r="C25" s="7"/>
      <c r="D25" s="7"/>
    </row>
    <row r="26" spans="1:4" ht="15.75">
      <c r="A26" s="51" t="s">
        <v>97</v>
      </c>
      <c r="B26" s="7"/>
      <c r="C26" s="52"/>
      <c r="D26" s="7"/>
    </row>
    <row r="27" spans="1:4" ht="15.75">
      <c r="A27" s="51" t="s">
        <v>98</v>
      </c>
      <c r="B27" s="7"/>
      <c r="C27" s="52"/>
      <c r="D27" s="7"/>
    </row>
    <row r="28" spans="1:4" ht="15.75">
      <c r="A28" s="55"/>
      <c r="B28" s="7"/>
      <c r="C28" s="52"/>
      <c r="D28" s="7"/>
    </row>
    <row r="29" spans="1:4" ht="15.75">
      <c r="A29" s="57"/>
      <c r="B29" s="7"/>
      <c r="C29" s="52"/>
      <c r="D29" s="7"/>
    </row>
    <row r="30" spans="1:5" ht="12.75">
      <c r="A30" s="1" t="s">
        <v>69</v>
      </c>
      <c r="B30" s="1"/>
      <c r="C30" s="1"/>
      <c r="D30" s="1"/>
      <c r="E30" s="10" t="s">
        <v>40</v>
      </c>
    </row>
    <row r="32" spans="1:5" ht="12.75">
      <c r="A32" t="s">
        <v>70</v>
      </c>
      <c r="E32" s="58">
        <v>1024.41</v>
      </c>
    </row>
    <row r="33" spans="1:5" ht="15">
      <c r="A33" t="s">
        <v>71</v>
      </c>
      <c r="E33" s="59">
        <v>430</v>
      </c>
    </row>
    <row r="34" ht="12.75">
      <c r="E34" s="60">
        <f>SUM(E32:E33)</f>
        <v>1454.41</v>
      </c>
    </row>
    <row r="35" spans="1:5" ht="15">
      <c r="A35" t="s">
        <v>72</v>
      </c>
      <c r="E35" s="61">
        <v>716.59</v>
      </c>
    </row>
    <row r="36" ht="15">
      <c r="E36" s="61">
        <f>E34-E35</f>
        <v>737.82</v>
      </c>
    </row>
    <row r="38" spans="1:4" ht="12.75">
      <c r="A38" s="1" t="s">
        <v>99</v>
      </c>
      <c r="B38" s="1"/>
      <c r="C38" s="1"/>
      <c r="D38" s="1"/>
    </row>
    <row r="39" spans="1:5" ht="12.75">
      <c r="A39" t="s">
        <v>136</v>
      </c>
      <c r="E39" s="62">
        <v>176.27</v>
      </c>
    </row>
    <row r="40" spans="1:5" ht="12.75">
      <c r="A40" t="s">
        <v>137</v>
      </c>
      <c r="E40" s="63">
        <v>109.62</v>
      </c>
    </row>
    <row r="41" ht="15">
      <c r="E41" s="59">
        <f>SUM(E39:E40)</f>
        <v>285.89</v>
      </c>
    </row>
    <row r="42" ht="15">
      <c r="E42" s="59"/>
    </row>
    <row r="43" ht="12.75">
      <c r="E43" s="58"/>
    </row>
    <row r="44" ht="12.75">
      <c r="E44" s="58"/>
    </row>
    <row r="45" ht="12.75">
      <c r="E45" s="58"/>
    </row>
    <row r="46" ht="12.75">
      <c r="E46" s="58"/>
    </row>
    <row r="47" ht="12.75">
      <c r="E47" s="58"/>
    </row>
    <row r="48" spans="1:5" ht="12.75">
      <c r="A48" s="1" t="s">
        <v>100</v>
      </c>
      <c r="B48" s="1"/>
      <c r="C48" s="1"/>
      <c r="E48" s="58"/>
    </row>
    <row r="49" spans="1:5" ht="12.75">
      <c r="A49" t="s">
        <v>73</v>
      </c>
      <c r="E49" s="62">
        <f>1533.81+0.86</f>
        <v>1534.6699999999998</v>
      </c>
    </row>
    <row r="50" spans="1:5" ht="12.75">
      <c r="A50" t="s">
        <v>74</v>
      </c>
      <c r="E50" s="62">
        <v>9317.16</v>
      </c>
    </row>
    <row r="51" spans="1:5" ht="12.75">
      <c r="A51" t="s">
        <v>75</v>
      </c>
      <c r="E51" s="62">
        <v>368.29</v>
      </c>
    </row>
    <row r="52" spans="1:5" ht="12.75">
      <c r="A52" t="s">
        <v>76</v>
      </c>
      <c r="E52" s="62">
        <v>51.78</v>
      </c>
    </row>
    <row r="53" spans="1:5" ht="12.75">
      <c r="A53" t="s">
        <v>77</v>
      </c>
      <c r="E53" s="62">
        <v>7.83</v>
      </c>
    </row>
    <row r="54" spans="1:5" ht="12.75">
      <c r="A54" t="s">
        <v>78</v>
      </c>
      <c r="E54" s="63">
        <v>58.23</v>
      </c>
    </row>
    <row r="55" ht="15">
      <c r="E55" s="59">
        <f>SUM(E49:E54)</f>
        <v>11337.960000000001</v>
      </c>
    </row>
    <row r="56" ht="12.75">
      <c r="E56" s="58"/>
    </row>
    <row r="57" spans="1:5" ht="12.75">
      <c r="A57" s="1" t="s">
        <v>101</v>
      </c>
      <c r="B57" s="1"/>
      <c r="C57" s="1"/>
      <c r="E57" s="58"/>
    </row>
    <row r="58" spans="1:5" ht="12.75">
      <c r="A58" t="s">
        <v>79</v>
      </c>
      <c r="E58" s="58">
        <v>1447.91</v>
      </c>
    </row>
    <row r="59" spans="1:5" ht="12.75">
      <c r="A59" t="s">
        <v>80</v>
      </c>
      <c r="E59" s="58">
        <v>513.76</v>
      </c>
    </row>
    <row r="60" spans="1:5" ht="12.75">
      <c r="A60" t="s">
        <v>81</v>
      </c>
      <c r="E60" s="58">
        <v>646.2</v>
      </c>
    </row>
    <row r="61" spans="1:5" ht="12.75">
      <c r="A61" t="s">
        <v>82</v>
      </c>
      <c r="E61" s="58">
        <v>53.11</v>
      </c>
    </row>
    <row r="62" spans="1:5" ht="12.75">
      <c r="A62" t="s">
        <v>83</v>
      </c>
      <c r="E62" s="58">
        <v>12.52</v>
      </c>
    </row>
    <row r="63" spans="1:5" ht="12.75">
      <c r="A63" t="s">
        <v>75</v>
      </c>
      <c r="E63" s="58">
        <v>33.82</v>
      </c>
    </row>
    <row r="64" spans="1:5" ht="15">
      <c r="A64" t="s">
        <v>84</v>
      </c>
      <c r="E64" s="59">
        <v>126.51</v>
      </c>
    </row>
    <row r="65" ht="15">
      <c r="E65" s="59">
        <f>SUM(E58:E64)</f>
        <v>2833.8300000000004</v>
      </c>
    </row>
    <row r="66" spans="1:3" ht="12.75">
      <c r="A66" s="1"/>
      <c r="B66" s="1"/>
      <c r="C66" s="1"/>
    </row>
    <row r="67" spans="1:3" ht="12.75">
      <c r="A67" s="1" t="s">
        <v>102</v>
      </c>
      <c r="B67" s="1"/>
      <c r="C67" s="1"/>
    </row>
    <row r="68" spans="1:5" ht="12.75">
      <c r="A68" t="s">
        <v>85</v>
      </c>
      <c r="E68" s="58">
        <v>20</v>
      </c>
    </row>
    <row r="69" spans="1:5" ht="12.75">
      <c r="A69" t="s">
        <v>86</v>
      </c>
      <c r="E69" s="58">
        <v>67</v>
      </c>
    </row>
    <row r="70" spans="1:5" ht="12.75">
      <c r="A70" t="s">
        <v>103</v>
      </c>
      <c r="E70" s="62">
        <v>62</v>
      </c>
    </row>
    <row r="71" spans="1:5" ht="12.75">
      <c r="A71" t="s">
        <v>104</v>
      </c>
      <c r="E71" s="76">
        <v>58</v>
      </c>
    </row>
    <row r="72" spans="1:5" ht="15">
      <c r="A72" s="77" t="s">
        <v>138</v>
      </c>
      <c r="E72" s="59">
        <v>62.5</v>
      </c>
    </row>
    <row r="73" ht="15">
      <c r="E73" s="59">
        <f>SUM(E68:E72)</f>
        <v>269.5</v>
      </c>
    </row>
    <row r="74" spans="1:3" ht="12.75">
      <c r="A74" s="1" t="s">
        <v>105</v>
      </c>
      <c r="B74" s="1"/>
      <c r="C74" s="1"/>
    </row>
    <row r="75" spans="1:5" ht="12.75">
      <c r="A75" t="s">
        <v>123</v>
      </c>
      <c r="E75" s="62">
        <v>567.45</v>
      </c>
    </row>
    <row r="76" spans="1:5" ht="15">
      <c r="A76" t="s">
        <v>106</v>
      </c>
      <c r="E76" s="59">
        <v>7.09</v>
      </c>
    </row>
    <row r="77" spans="1:5" ht="15">
      <c r="A77" t="s">
        <v>124</v>
      </c>
      <c r="E77" s="61">
        <f>E75-E76</f>
        <v>560.36</v>
      </c>
    </row>
    <row r="80" spans="1:6" ht="12.75">
      <c r="A80" s="1" t="s">
        <v>107</v>
      </c>
      <c r="B80" s="1"/>
      <c r="C80" s="1"/>
      <c r="D80" s="1"/>
      <c r="E80" s="1"/>
      <c r="F80" s="1"/>
    </row>
    <row r="81" spans="1:5" ht="12.75">
      <c r="A81" t="s">
        <v>87</v>
      </c>
      <c r="E81" s="58">
        <v>0.5</v>
      </c>
    </row>
    <row r="82" spans="1:5" ht="12.75">
      <c r="A82" t="s">
        <v>88</v>
      </c>
      <c r="E82" s="58">
        <v>0.45</v>
      </c>
    </row>
    <row r="83" spans="1:5" ht="12.75">
      <c r="A83" t="s">
        <v>89</v>
      </c>
      <c r="E83" s="58">
        <v>0.08</v>
      </c>
    </row>
    <row r="84" spans="1:5" ht="12.75">
      <c r="A84" t="s">
        <v>90</v>
      </c>
      <c r="E84" s="58">
        <v>8.74</v>
      </c>
    </row>
    <row r="85" spans="1:5" ht="12.75">
      <c r="A85" t="s">
        <v>91</v>
      </c>
      <c r="E85" s="58">
        <v>0.6</v>
      </c>
    </row>
    <row r="86" spans="1:5" ht="12.75">
      <c r="A86" t="s">
        <v>92</v>
      </c>
      <c r="E86" s="58">
        <v>0.42</v>
      </c>
    </row>
    <row r="87" spans="1:5" ht="12.75">
      <c r="A87" t="s">
        <v>93</v>
      </c>
      <c r="E87" s="58">
        <v>2</v>
      </c>
    </row>
    <row r="88" spans="1:5" ht="15">
      <c r="A88" t="s">
        <v>108</v>
      </c>
      <c r="E88" s="59">
        <v>22</v>
      </c>
    </row>
    <row r="89" ht="15">
      <c r="E89" s="61">
        <f>SUM(E81:E88)</f>
        <v>34.79</v>
      </c>
    </row>
    <row r="91" spans="1:4" ht="12.75">
      <c r="A91" s="1" t="s">
        <v>94</v>
      </c>
      <c r="B91" s="1"/>
      <c r="C91" s="1"/>
      <c r="D91" s="1"/>
    </row>
    <row r="92" spans="1:5" ht="12.75">
      <c r="A92" t="s">
        <v>95</v>
      </c>
      <c r="E92" s="58">
        <v>0.6</v>
      </c>
    </row>
    <row r="93" spans="1:5" ht="15">
      <c r="A93" t="s">
        <v>96</v>
      </c>
      <c r="E93" s="59">
        <v>0.55</v>
      </c>
    </row>
    <row r="94" ht="15">
      <c r="E94" s="61">
        <f>SUM(E92:E93)</f>
        <v>1.15</v>
      </c>
    </row>
    <row r="95" ht="15">
      <c r="E95" s="61"/>
    </row>
    <row r="100" spans="1:9" ht="18.75" customHeight="1">
      <c r="A100" s="104" t="s">
        <v>146</v>
      </c>
      <c r="B100" s="105"/>
      <c r="C100" s="105"/>
      <c r="D100" s="105"/>
      <c r="E100" s="105"/>
      <c r="F100" s="105"/>
      <c r="G100" s="105"/>
      <c r="H100" s="105"/>
      <c r="I100" s="105"/>
    </row>
  </sheetData>
  <sheetProtection/>
  <mergeCells count="7">
    <mergeCell ref="A100:I100"/>
    <mergeCell ref="A5:E5"/>
    <mergeCell ref="A2:I2"/>
    <mergeCell ref="A3:I3"/>
    <mergeCell ref="A7:I7"/>
    <mergeCell ref="A11:I11"/>
    <mergeCell ref="A15:I15"/>
  </mergeCells>
  <printOptions/>
  <pageMargins left="0.5" right="0.75" top="0.5" bottom="0.5"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Zeal Bangla Sugar Mills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Zeal Bangla Sugar Mills</dc:creator>
  <cp:keywords/>
  <dc:description/>
  <cp:lastModifiedBy>user</cp:lastModifiedBy>
  <cp:lastPrinted>2015-11-08T06:53:19Z</cp:lastPrinted>
  <dcterms:created xsi:type="dcterms:W3CDTF">2012-01-23T20:47:24Z</dcterms:created>
  <dcterms:modified xsi:type="dcterms:W3CDTF">2015-11-08T06:53:22Z</dcterms:modified>
  <cp:category/>
  <cp:version/>
  <cp:contentType/>
  <cp:contentStatus/>
</cp:coreProperties>
</file>